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075" windowHeight="6705" activeTab="0"/>
  </bookViews>
  <sheets>
    <sheet name="45人以上班级" sheetId="1" r:id="rId1"/>
    <sheet name="45人班级" sheetId="2" r:id="rId2"/>
  </sheets>
  <definedNames/>
  <calcPr fullCalcOnLoad="1"/>
</workbook>
</file>

<file path=xl/sharedStrings.xml><?xml version="1.0" encoding="utf-8"?>
<sst xmlns="http://schemas.openxmlformats.org/spreadsheetml/2006/main" count="222" uniqueCount="171">
  <si>
    <t>考核项目</t>
  </si>
  <si>
    <t>平时成绩</t>
  </si>
  <si>
    <t>平  时  总  评  成  绩</t>
  </si>
  <si>
    <t>备        注</t>
  </si>
  <si>
    <t>序    号</t>
  </si>
  <si>
    <t>学                号</t>
  </si>
  <si>
    <t>姓名</t>
  </si>
  <si>
    <t>期  末  考  试  成  绩</t>
  </si>
  <si>
    <t>课程考核记录表</t>
  </si>
  <si>
    <r>
      <t>课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程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称：</t>
    </r>
    <r>
      <rPr>
        <b/>
        <sz val="12"/>
        <rFont val="Times New Roman"/>
        <family val="1"/>
      </rPr>
      <t xml:space="preserve">                       </t>
    </r>
  </si>
  <si>
    <r>
      <t>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课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时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数：</t>
    </r>
    <r>
      <rPr>
        <b/>
        <sz val="12"/>
        <rFont val="Times New Roman"/>
        <family val="1"/>
      </rPr>
      <t xml:space="preserve">                       </t>
    </r>
  </si>
  <si>
    <r>
      <t>课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程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编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码：</t>
    </r>
  </si>
  <si>
    <r>
      <t>课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程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分：</t>
    </r>
    <r>
      <rPr>
        <b/>
        <sz val="12"/>
        <rFont val="Times New Roman"/>
        <family val="1"/>
      </rPr>
      <t xml:space="preserve">                        </t>
    </r>
  </si>
  <si>
    <r>
      <t>学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family val="0"/>
      </rPr>
      <t>院：</t>
    </r>
    <r>
      <rPr>
        <b/>
        <sz val="12"/>
        <rFont val="Times New Roman"/>
        <family val="1"/>
      </rPr>
      <t xml:space="preserve">                        </t>
    </r>
  </si>
  <si>
    <r>
      <t>班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family val="0"/>
      </rPr>
      <t>级：</t>
    </r>
    <r>
      <rPr>
        <b/>
        <sz val="12"/>
        <rFont val="Times New Roman"/>
        <family val="1"/>
      </rPr>
      <t xml:space="preserve">                        </t>
    </r>
  </si>
  <si>
    <r>
      <t>考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核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期：</t>
    </r>
    <r>
      <rPr>
        <b/>
        <sz val="12"/>
        <rFont val="Times New Roman"/>
        <family val="1"/>
      </rPr>
      <t xml:space="preserve">                        </t>
    </r>
  </si>
  <si>
    <r>
      <t>专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family val="0"/>
      </rPr>
      <t>业：</t>
    </r>
    <r>
      <rPr>
        <b/>
        <sz val="12"/>
        <rFont val="Times New Roman"/>
        <family val="1"/>
      </rPr>
      <t xml:space="preserve">                          </t>
    </r>
  </si>
  <si>
    <t>学               期  考  核  成  绩</t>
  </si>
  <si>
    <t>分数分布</t>
  </si>
  <si>
    <t>学生数</t>
  </si>
  <si>
    <t>百分率(%)</t>
  </si>
  <si>
    <t>最高分</t>
  </si>
  <si>
    <t>90分以上</t>
  </si>
  <si>
    <t>89-80</t>
  </si>
  <si>
    <t>79-70</t>
  </si>
  <si>
    <t>69-60</t>
  </si>
  <si>
    <t>60分以下</t>
  </si>
  <si>
    <t>试卷来源</t>
  </si>
  <si>
    <t>使用班级</t>
  </si>
  <si>
    <t>最低分</t>
  </si>
  <si>
    <t>阅卷人</t>
  </si>
  <si>
    <t>班级人数</t>
  </si>
  <si>
    <t>说明：</t>
  </si>
  <si>
    <r>
      <t xml:space="preserve">20       /20     </t>
    </r>
    <r>
      <rPr>
        <b/>
        <sz val="16"/>
        <rFont val="宋体"/>
        <family val="0"/>
      </rPr>
      <t>学年第</t>
    </r>
    <r>
      <rPr>
        <b/>
        <sz val="16"/>
        <rFont val="Times New Roman"/>
        <family val="1"/>
      </rPr>
      <t xml:space="preserve">       </t>
    </r>
    <r>
      <rPr>
        <b/>
        <sz val="16"/>
        <rFont val="宋体"/>
        <family val="0"/>
      </rPr>
      <t>学期</t>
    </r>
  </si>
  <si>
    <t>教研室主任：</t>
  </si>
  <si>
    <t>学院领导签字：</t>
  </si>
  <si>
    <t>填表人：</t>
  </si>
  <si>
    <t>平均分（n)</t>
  </si>
  <si>
    <t>对授课班级学生的整体评价(包括学习态度、课堂表现、学习方式、作业情况、学习效果等)</t>
  </si>
  <si>
    <t>对试卷的分析和评价（包括题型和题数，难度和区分度，覆盖面和重点、难点的体现等方面）</t>
  </si>
  <si>
    <t>缺考人数</t>
  </si>
  <si>
    <t>实考人数</t>
  </si>
  <si>
    <t>07273002</t>
  </si>
  <si>
    <r>
      <t>试卷难度系数(</t>
    </r>
    <r>
      <rPr>
        <b/>
        <sz val="12"/>
        <rFont val="宋体"/>
        <family val="0"/>
      </rPr>
      <t>q=1-n/n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)</t>
    </r>
  </si>
  <si>
    <t>1.所有课程按照百分制记分（包括平时成绩），学期考核成绩（总成绩）构成：平时成绩占20%-40%，</t>
  </si>
  <si>
    <r>
      <t>3.试卷考试结果分析是指对试卷卷面成绩的分析。难度系数公式中</t>
    </r>
    <r>
      <rPr>
        <b/>
        <sz val="12"/>
        <rFont val="宋体"/>
        <family val="0"/>
      </rPr>
      <t>n</t>
    </r>
    <r>
      <rPr>
        <b/>
        <sz val="10"/>
        <rFont val="宋体"/>
        <family val="0"/>
      </rPr>
      <t>为全体学生平均分，</t>
    </r>
    <r>
      <rPr>
        <b/>
        <sz val="12"/>
        <rFont val="宋体"/>
        <family val="0"/>
      </rPr>
      <t>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为试题的满分。</t>
    </r>
  </si>
  <si>
    <t>期末考试成绩占80%-60%，（具体比例由各学院教学委员会根据专业课程性质而定）；其中平时成绩</t>
  </si>
  <si>
    <t>包括：出勤、课堂提问、作业、实践性教学、期中考试等。</t>
  </si>
  <si>
    <t>2.试卷来源包括试卷库、试题库、校外命题或教研室命题等。</t>
  </si>
  <si>
    <t>4.本表应在考试结束一周内交到学院教务办公室，并将成绩录入教务管理系统。</t>
  </si>
  <si>
    <t>马</t>
  </si>
  <si>
    <t>07273001</t>
  </si>
  <si>
    <t>江苏师范大学</t>
  </si>
  <si>
    <t>江苏师范大学试卷结果分析表</t>
  </si>
  <si>
    <t>130211001</t>
  </si>
  <si>
    <t>阿依努尔·阿尤普</t>
  </si>
  <si>
    <t>130211002</t>
  </si>
  <si>
    <t>卞琦</t>
  </si>
  <si>
    <t>130211004</t>
  </si>
  <si>
    <t>曹颖杰</t>
  </si>
  <si>
    <t>130211005</t>
  </si>
  <si>
    <t>常思铭</t>
  </si>
  <si>
    <t>130211006</t>
  </si>
  <si>
    <t>陈健</t>
  </si>
  <si>
    <t>130211008</t>
  </si>
  <si>
    <t>丁姝琪</t>
  </si>
  <si>
    <t>130211009</t>
  </si>
  <si>
    <t>东炜婷</t>
  </si>
  <si>
    <t>130211010</t>
  </si>
  <si>
    <t>冯梦珑</t>
  </si>
  <si>
    <t>130211011</t>
  </si>
  <si>
    <t>冯忠娇</t>
  </si>
  <si>
    <t>130211012</t>
  </si>
  <si>
    <t>洪伟</t>
  </si>
  <si>
    <t>130211015</t>
  </si>
  <si>
    <t>季青</t>
  </si>
  <si>
    <t>130211018</t>
  </si>
  <si>
    <t>蒋佳燕</t>
  </si>
  <si>
    <t>130211019</t>
  </si>
  <si>
    <t>金燕雯</t>
  </si>
  <si>
    <t>130211020</t>
  </si>
  <si>
    <t>李璨</t>
  </si>
  <si>
    <t>130211021</t>
  </si>
  <si>
    <t>李昌鹏</t>
  </si>
  <si>
    <t>130211022</t>
  </si>
  <si>
    <t>李明明</t>
  </si>
  <si>
    <t>130211025</t>
  </si>
  <si>
    <t>李橼</t>
  </si>
  <si>
    <t>130211027</t>
  </si>
  <si>
    <t>梁赛丹</t>
  </si>
  <si>
    <t>130211028</t>
  </si>
  <si>
    <t>刘雅倩</t>
  </si>
  <si>
    <t>130211029</t>
  </si>
  <si>
    <t>柳悦</t>
  </si>
  <si>
    <t>130211030</t>
  </si>
  <si>
    <t>陆婵娟</t>
  </si>
  <si>
    <t>130211031</t>
  </si>
  <si>
    <t>陆敏强</t>
  </si>
  <si>
    <t>130211032</t>
  </si>
  <si>
    <t>陆云</t>
  </si>
  <si>
    <t>130211034</t>
  </si>
  <si>
    <t>毛冬雯</t>
  </si>
  <si>
    <t>130211039</t>
  </si>
  <si>
    <t>热孜宛古丽·麦提图尔荪</t>
  </si>
  <si>
    <t>130211041</t>
  </si>
  <si>
    <t>史彦</t>
  </si>
  <si>
    <t>130211042</t>
  </si>
  <si>
    <t>苏俊辉</t>
  </si>
  <si>
    <t>130211043</t>
  </si>
  <si>
    <t>孙冉冉</t>
  </si>
  <si>
    <t>130211044</t>
  </si>
  <si>
    <t>覃建武</t>
  </si>
  <si>
    <t>130211045</t>
  </si>
  <si>
    <t>陶然亭</t>
  </si>
  <si>
    <t>130211046</t>
  </si>
  <si>
    <t>田潇</t>
  </si>
  <si>
    <t>130211048</t>
  </si>
  <si>
    <t>王峰</t>
  </si>
  <si>
    <t>130211049</t>
  </si>
  <si>
    <t>王凤瑶</t>
  </si>
  <si>
    <t>130211050</t>
  </si>
  <si>
    <t>王欢</t>
  </si>
  <si>
    <t>130211051</t>
  </si>
  <si>
    <t>王珂</t>
  </si>
  <si>
    <t>130211052</t>
  </si>
  <si>
    <t>王蒙</t>
  </si>
  <si>
    <t>130211053</t>
  </si>
  <si>
    <t>王敏霞</t>
  </si>
  <si>
    <t>130211054</t>
  </si>
  <si>
    <t>王尚</t>
  </si>
  <si>
    <t>130211056</t>
  </si>
  <si>
    <t>谢文杰</t>
  </si>
  <si>
    <t>130211059</t>
  </si>
  <si>
    <t>徐婷婷</t>
  </si>
  <si>
    <t>130211060</t>
  </si>
  <si>
    <t>徐龑昊</t>
  </si>
  <si>
    <t>130211061</t>
  </si>
  <si>
    <t>严爽</t>
  </si>
  <si>
    <t>130211063</t>
  </si>
  <si>
    <t>姚宇虹</t>
  </si>
  <si>
    <t>130211064</t>
  </si>
  <si>
    <t>尹风娇</t>
  </si>
  <si>
    <t>130211065</t>
  </si>
  <si>
    <t>尹邹诚</t>
  </si>
  <si>
    <t>130211066</t>
  </si>
  <si>
    <t>于越</t>
  </si>
  <si>
    <t>130211067</t>
  </si>
  <si>
    <t>约麦尔江·柯尤木</t>
  </si>
  <si>
    <t>130211068</t>
  </si>
  <si>
    <t>展佳</t>
  </si>
  <si>
    <t>130211069</t>
  </si>
  <si>
    <t>张东洋</t>
  </si>
  <si>
    <t>130211070</t>
  </si>
  <si>
    <t>张涵</t>
  </si>
  <si>
    <t>130211071</t>
  </si>
  <si>
    <t>张荣鑫</t>
  </si>
  <si>
    <t>130211072</t>
  </si>
  <si>
    <t>周成宝</t>
  </si>
  <si>
    <t xml:space="preserve">072111701B </t>
  </si>
  <si>
    <t>数学分析</t>
  </si>
  <si>
    <t>数学与应用数学</t>
  </si>
  <si>
    <t>13数11</t>
  </si>
  <si>
    <t>期中</t>
  </si>
  <si>
    <t>作业次数</t>
  </si>
  <si>
    <t>总结次数</t>
  </si>
  <si>
    <t>杨思仪</t>
  </si>
  <si>
    <t xml:space="preserve">缺考 </t>
  </si>
  <si>
    <t>数学与统计学院</t>
  </si>
  <si>
    <r>
      <t xml:space="preserve">2013 /2014 </t>
    </r>
    <r>
      <rPr>
        <b/>
        <sz val="16"/>
        <rFont val="宋体"/>
        <family val="0"/>
      </rPr>
      <t>学年第二</t>
    </r>
    <r>
      <rPr>
        <b/>
        <sz val="16"/>
        <rFont val="宋体"/>
        <family val="0"/>
      </rPr>
      <t>学期</t>
    </r>
  </si>
  <si>
    <t>本试卷题型有填空题（10分）、选择题（24分）、证明题（10分）、计算题（40分）和综合计算题（16分）五类型。试卷覆盖面广，从第一章到第六章都有题。试题注重基础知识和基本计算技能的把握和训练，侧重于对基本概念和基本理论的理解和运用。试卷难易适中，难易区分度明显，其中容易题占60%，中等题占30%，难题占10%。难点在第三章和第五章</t>
  </si>
  <si>
    <t>总体说，学生对基本知识和基本运算技能掌握了。多数同学对基本概念和基本理论的理解和运用达到了基本要求。但还有一部分同学对基本概念还是不能完全理解。对后续课程，涉及到常微分方程的内容的，要提示学生复习或回忆，这样能加深学生对这部分知识的理解和认识。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</si>
</sst>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0_ "/>
    <numFmt numFmtId="180" formatCode="0.00_ "/>
    <numFmt numFmtId="181" formatCode="0.0000000_ "/>
    <numFmt numFmtId="182" formatCode="0.000000_ "/>
    <numFmt numFmtId="183" formatCode="0.00000_ "/>
    <numFmt numFmtId="184" formatCode="0.000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sz val="28"/>
      <name val="华文新魏"/>
      <family val="0"/>
    </font>
    <font>
      <b/>
      <sz val="48"/>
      <name val="华文新魏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 quotePrefix="1">
      <alignment horizontal="center" vertical="center"/>
    </xf>
    <xf numFmtId="0" fontId="2" fillId="0" borderId="4" xfId="16" applyFont="1" applyBorder="1">
      <alignment vertical="center"/>
      <protection/>
    </xf>
    <xf numFmtId="0" fontId="2" fillId="0" borderId="6" xfId="16" applyFont="1" applyBorder="1">
      <alignment vertical="center"/>
      <protection/>
    </xf>
    <xf numFmtId="49" fontId="2" fillId="0" borderId="4" xfId="16" applyNumberFormat="1" applyFont="1" applyBorder="1">
      <alignment vertical="center"/>
      <protection/>
    </xf>
    <xf numFmtId="0" fontId="2" fillId="0" borderId="5" xfId="0" applyFont="1" applyBorder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31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2" xfId="15" applyFont="1" applyBorder="1" applyAlignment="1">
      <alignment horizontal="center" vertical="center"/>
    </xf>
    <xf numFmtId="9" fontId="3" fillId="0" borderId="3" xfId="15" applyFont="1" applyBorder="1" applyAlignment="1">
      <alignment horizontal="center" vertical="center"/>
    </xf>
    <xf numFmtId="9" fontId="3" fillId="0" borderId="12" xfId="15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</cellXfs>
  <cellStyles count="9">
    <cellStyle name="Normal" xfId="0"/>
    <cellStyle name="Percent" xfId="15"/>
    <cellStyle name="常规_45人以上班级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3</xdr:col>
      <xdr:colOff>9525</xdr:colOff>
      <xdr:row>30</xdr:row>
      <xdr:rowOff>409575</xdr:rowOff>
    </xdr:to>
    <xdr:sp>
      <xdr:nvSpPr>
        <xdr:cNvPr id="1" name="Line 1"/>
        <xdr:cNvSpPr>
          <a:spLocks/>
        </xdr:cNvSpPr>
      </xdr:nvSpPr>
      <xdr:spPr>
        <a:xfrm>
          <a:off x="9525" y="8782050"/>
          <a:ext cx="1800225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28575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8810625"/>
          <a:ext cx="106680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257175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801100"/>
          <a:ext cx="24765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77</xdr:row>
      <xdr:rowOff>0</xdr:rowOff>
    </xdr:from>
    <xdr:to>
      <xdr:col>3</xdr:col>
      <xdr:colOff>9525</xdr:colOff>
      <xdr:row>77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17687925"/>
          <a:ext cx="180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1768792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77</xdr:row>
      <xdr:rowOff>0</xdr:rowOff>
    </xdr:from>
    <xdr:to>
      <xdr:col>0</xdr:col>
      <xdr:colOff>257175</xdr:colOff>
      <xdr:row>77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76879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3</xdr:col>
      <xdr:colOff>9525</xdr:colOff>
      <xdr:row>30</xdr:row>
      <xdr:rowOff>409575</xdr:rowOff>
    </xdr:to>
    <xdr:sp>
      <xdr:nvSpPr>
        <xdr:cNvPr id="1" name="Line 7"/>
        <xdr:cNvSpPr>
          <a:spLocks/>
        </xdr:cNvSpPr>
      </xdr:nvSpPr>
      <xdr:spPr>
        <a:xfrm>
          <a:off x="9525" y="8782050"/>
          <a:ext cx="1800225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28575</xdr:rowOff>
    </xdr:from>
    <xdr:to>
      <xdr:col>2</xdr:col>
      <xdr:colOff>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38100" y="8810625"/>
          <a:ext cx="106680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257175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9525" y="8801100"/>
          <a:ext cx="24765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4" name="Line 10"/>
        <xdr:cNvSpPr>
          <a:spLocks/>
        </xdr:cNvSpPr>
      </xdr:nvSpPr>
      <xdr:spPr>
        <a:xfrm>
          <a:off x="9525" y="17516475"/>
          <a:ext cx="180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5" name="Line 11"/>
        <xdr:cNvSpPr>
          <a:spLocks/>
        </xdr:cNvSpPr>
      </xdr:nvSpPr>
      <xdr:spPr>
        <a:xfrm>
          <a:off x="38100" y="1751647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76</xdr:row>
      <xdr:rowOff>0</xdr:rowOff>
    </xdr:from>
    <xdr:to>
      <xdr:col>0</xdr:col>
      <xdr:colOff>257175</xdr:colOff>
      <xdr:row>76</xdr:row>
      <xdr:rowOff>0</xdr:rowOff>
    </xdr:to>
    <xdr:sp>
      <xdr:nvSpPr>
        <xdr:cNvPr id="6" name="Line 12"/>
        <xdr:cNvSpPr>
          <a:spLocks/>
        </xdr:cNvSpPr>
      </xdr:nvSpPr>
      <xdr:spPr>
        <a:xfrm>
          <a:off x="9525" y="1751647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9"/>
  <sheetViews>
    <sheetView tabSelected="1" workbookViewId="0" topLeftCell="A66">
      <selection activeCell="M84" sqref="M84"/>
    </sheetView>
  </sheetViews>
  <sheetFormatPr defaultColWidth="9.00390625" defaultRowHeight="14.25"/>
  <cols>
    <col min="1" max="1" width="3.375" style="0" customWidth="1"/>
    <col min="2" max="2" width="11.125" style="0" customWidth="1"/>
    <col min="3" max="3" width="9.125" style="0" customWidth="1"/>
    <col min="4" max="16" width="4.625" style="0" customWidth="1"/>
  </cols>
  <sheetData>
    <row r="1" ht="84.75" customHeight="1"/>
    <row r="2" spans="1:16" ht="35.25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5" spans="1:16" ht="60">
      <c r="A5" s="30" t="s">
        <v>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8" spans="1:16" ht="21">
      <c r="A8" s="31" t="s">
        <v>168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4:12" ht="21">
      <c r="D9" s="14"/>
      <c r="E9" s="15"/>
      <c r="G9" s="15"/>
      <c r="H9" s="15"/>
      <c r="I9" s="15"/>
      <c r="J9" s="15"/>
      <c r="K9" s="15"/>
      <c r="L9" s="15"/>
    </row>
    <row r="10" ht="19.5" customHeight="1">
      <c r="E10" s="15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7.25" customHeight="1"/>
    <row r="18" spans="3:11" ht="24" customHeight="1">
      <c r="C18" s="32" t="s">
        <v>11</v>
      </c>
      <c r="D18" s="32"/>
      <c r="E18" s="32"/>
      <c r="F18" s="32"/>
      <c r="G18" s="33" t="s">
        <v>158</v>
      </c>
      <c r="H18" s="33"/>
      <c r="I18" s="33"/>
      <c r="J18" s="33"/>
      <c r="K18" s="33"/>
    </row>
    <row r="19" spans="3:12" ht="24" customHeight="1">
      <c r="C19" s="32" t="s">
        <v>9</v>
      </c>
      <c r="D19" s="32"/>
      <c r="E19" s="32"/>
      <c r="F19" s="32"/>
      <c r="G19" s="34" t="s">
        <v>159</v>
      </c>
      <c r="H19" s="34"/>
      <c r="I19" s="34"/>
      <c r="J19" s="34"/>
      <c r="K19" s="34"/>
      <c r="L19" s="7"/>
    </row>
    <row r="20" spans="3:12" ht="24" customHeight="1">
      <c r="C20" s="32" t="s">
        <v>10</v>
      </c>
      <c r="D20" s="32"/>
      <c r="E20" s="32"/>
      <c r="F20" s="32"/>
      <c r="G20" s="35">
        <v>108</v>
      </c>
      <c r="H20" s="35"/>
      <c r="I20" s="35"/>
      <c r="J20" s="35"/>
      <c r="K20" s="35"/>
      <c r="L20" s="7"/>
    </row>
    <row r="21" spans="3:12" ht="24" customHeight="1">
      <c r="C21" s="32" t="s">
        <v>12</v>
      </c>
      <c r="D21" s="32"/>
      <c r="E21" s="32"/>
      <c r="F21" s="32"/>
      <c r="G21" s="34">
        <v>6</v>
      </c>
      <c r="H21" s="34"/>
      <c r="I21" s="34"/>
      <c r="J21" s="34"/>
      <c r="K21" s="34"/>
      <c r="L21" s="7"/>
    </row>
    <row r="22" spans="3:12" ht="24" customHeight="1">
      <c r="C22" s="32" t="s">
        <v>13</v>
      </c>
      <c r="D22" s="32"/>
      <c r="E22" s="32"/>
      <c r="F22" s="32"/>
      <c r="G22" s="34" t="s">
        <v>167</v>
      </c>
      <c r="H22" s="34"/>
      <c r="I22" s="34"/>
      <c r="J22" s="34"/>
      <c r="K22" s="34"/>
      <c r="L22" s="7"/>
    </row>
    <row r="23" spans="3:12" ht="24" customHeight="1">
      <c r="C23" s="32" t="s">
        <v>16</v>
      </c>
      <c r="D23" s="32"/>
      <c r="E23" s="32"/>
      <c r="F23" s="32"/>
      <c r="G23" s="34" t="s">
        <v>160</v>
      </c>
      <c r="H23" s="34"/>
      <c r="I23" s="34"/>
      <c r="J23" s="34"/>
      <c r="K23" s="34"/>
      <c r="L23" s="7"/>
    </row>
    <row r="24" spans="3:12" ht="24" customHeight="1">
      <c r="C24" s="32" t="s">
        <v>14</v>
      </c>
      <c r="D24" s="32"/>
      <c r="E24" s="32"/>
      <c r="F24" s="32"/>
      <c r="G24" s="34" t="s">
        <v>161</v>
      </c>
      <c r="H24" s="34"/>
      <c r="I24" s="34"/>
      <c r="J24" s="34"/>
      <c r="K24" s="34"/>
      <c r="L24" s="7"/>
    </row>
    <row r="25" spans="3:12" ht="24" customHeight="1">
      <c r="C25" s="32" t="s">
        <v>15</v>
      </c>
      <c r="D25" s="32"/>
      <c r="E25" s="32"/>
      <c r="F25" s="32"/>
      <c r="G25" s="36">
        <v>41822</v>
      </c>
      <c r="H25" s="34"/>
      <c r="I25" s="34"/>
      <c r="J25" s="34"/>
      <c r="K25" s="34"/>
      <c r="L25" s="7"/>
    </row>
    <row r="26" spans="7:12" ht="24" customHeight="1">
      <c r="G26" s="37"/>
      <c r="H26" s="37"/>
      <c r="I26" s="37"/>
      <c r="J26" s="37"/>
      <c r="K26" s="37"/>
      <c r="L26" s="7"/>
    </row>
    <row r="30" spans="1:16" ht="48" customHeight="1">
      <c r="A30" s="9"/>
      <c r="B30" s="6"/>
      <c r="C30" s="1" t="s">
        <v>0</v>
      </c>
      <c r="D30" s="2" t="s">
        <v>1</v>
      </c>
      <c r="E30" s="3"/>
      <c r="F30" s="3"/>
      <c r="G30" s="3"/>
      <c r="H30" s="3"/>
      <c r="I30" s="3"/>
      <c r="J30" s="3"/>
      <c r="K30" s="3"/>
      <c r="L30" s="3"/>
      <c r="M30" s="38" t="s">
        <v>2</v>
      </c>
      <c r="N30" s="38" t="s">
        <v>7</v>
      </c>
      <c r="O30" s="38" t="s">
        <v>17</v>
      </c>
      <c r="P30" s="38" t="s">
        <v>3</v>
      </c>
    </row>
    <row r="31" spans="1:16" ht="32.25" customHeight="1">
      <c r="A31" s="10" t="s">
        <v>4</v>
      </c>
      <c r="B31" s="8" t="s">
        <v>5</v>
      </c>
      <c r="C31" s="4" t="s">
        <v>6</v>
      </c>
      <c r="D31" s="5"/>
      <c r="E31" s="5"/>
      <c r="F31" s="5"/>
      <c r="G31" s="5" t="s">
        <v>163</v>
      </c>
      <c r="H31" s="5"/>
      <c r="I31" s="5" t="s">
        <v>164</v>
      </c>
      <c r="J31" s="5"/>
      <c r="K31" s="5" t="s">
        <v>162</v>
      </c>
      <c r="L31" s="5"/>
      <c r="M31" s="39"/>
      <c r="N31" s="39"/>
      <c r="O31" s="39"/>
      <c r="P31" s="39"/>
    </row>
    <row r="32" spans="1:16" ht="13.5" customHeight="1">
      <c r="A32" s="18">
        <v>1</v>
      </c>
      <c r="B32" s="26" t="s">
        <v>54</v>
      </c>
      <c r="C32" s="24" t="s">
        <v>55</v>
      </c>
      <c r="D32" s="12"/>
      <c r="E32" s="12"/>
      <c r="F32" s="12"/>
      <c r="G32" s="12">
        <v>13</v>
      </c>
      <c r="H32" s="12"/>
      <c r="I32" s="12">
        <v>5</v>
      </c>
      <c r="J32" s="12"/>
      <c r="K32" s="24">
        <v>95</v>
      </c>
      <c r="L32" s="24"/>
      <c r="M32" s="12">
        <v>90</v>
      </c>
      <c r="N32" s="24">
        <v>63</v>
      </c>
      <c r="O32" s="24">
        <v>76</v>
      </c>
      <c r="P32" s="12"/>
    </row>
    <row r="33" spans="1:16" ht="13.5" customHeight="1">
      <c r="A33" s="18">
        <v>2</v>
      </c>
      <c r="B33" s="26" t="s">
        <v>56</v>
      </c>
      <c r="C33" s="24" t="s">
        <v>57</v>
      </c>
      <c r="D33" s="12"/>
      <c r="E33" s="12"/>
      <c r="F33" s="12"/>
      <c r="G33" s="12">
        <v>13</v>
      </c>
      <c r="H33" s="12"/>
      <c r="I33" s="12">
        <v>5</v>
      </c>
      <c r="J33" s="12"/>
      <c r="K33" s="24">
        <v>94</v>
      </c>
      <c r="L33" s="24"/>
      <c r="M33" s="12">
        <v>89</v>
      </c>
      <c r="N33" s="24">
        <v>44</v>
      </c>
      <c r="O33" s="24">
        <v>64</v>
      </c>
      <c r="P33" s="12"/>
    </row>
    <row r="34" spans="1:16" ht="13.5" customHeight="1">
      <c r="A34" s="18">
        <v>3</v>
      </c>
      <c r="B34" s="26" t="s">
        <v>58</v>
      </c>
      <c r="C34" s="24" t="s">
        <v>59</v>
      </c>
      <c r="D34" s="12"/>
      <c r="E34" s="12"/>
      <c r="F34" s="12"/>
      <c r="G34" s="12">
        <v>13</v>
      </c>
      <c r="H34" s="12"/>
      <c r="I34" s="12">
        <v>4</v>
      </c>
      <c r="J34" s="12"/>
      <c r="K34" s="24">
        <v>90</v>
      </c>
      <c r="L34" s="24"/>
      <c r="M34" s="12">
        <v>80</v>
      </c>
      <c r="N34" s="24">
        <v>27</v>
      </c>
      <c r="O34" s="24">
        <v>52</v>
      </c>
      <c r="P34" s="12"/>
    </row>
    <row r="35" spans="1:16" ht="13.5" customHeight="1">
      <c r="A35" s="18">
        <v>4</v>
      </c>
      <c r="B35" s="26" t="s">
        <v>60</v>
      </c>
      <c r="C35" s="24" t="s">
        <v>61</v>
      </c>
      <c r="D35" s="12"/>
      <c r="E35" s="12"/>
      <c r="F35" s="12"/>
      <c r="G35" s="12">
        <v>13</v>
      </c>
      <c r="H35" s="12"/>
      <c r="I35" s="12">
        <v>5</v>
      </c>
      <c r="J35" s="12"/>
      <c r="K35" s="24">
        <v>92</v>
      </c>
      <c r="L35" s="24"/>
      <c r="M35" s="12">
        <v>87</v>
      </c>
      <c r="N35" s="24">
        <v>46</v>
      </c>
      <c r="O35" s="24">
        <v>65</v>
      </c>
      <c r="P35" s="12"/>
    </row>
    <row r="36" spans="1:16" ht="13.5" customHeight="1">
      <c r="A36" s="18">
        <v>5</v>
      </c>
      <c r="B36" s="26" t="s">
        <v>62</v>
      </c>
      <c r="C36" s="24" t="s">
        <v>63</v>
      </c>
      <c r="D36" s="12"/>
      <c r="E36" s="12"/>
      <c r="F36" s="12"/>
      <c r="G36" s="12">
        <v>13</v>
      </c>
      <c r="H36" s="12"/>
      <c r="I36" s="12">
        <v>3</v>
      </c>
      <c r="J36" s="12"/>
      <c r="K36" s="24">
        <v>88</v>
      </c>
      <c r="L36" s="24"/>
      <c r="M36" s="12">
        <v>73</v>
      </c>
      <c r="N36" s="24">
        <v>21</v>
      </c>
      <c r="O36" s="24">
        <v>47</v>
      </c>
      <c r="P36" s="12"/>
    </row>
    <row r="37" spans="1:16" ht="13.5" customHeight="1">
      <c r="A37" s="18">
        <v>6</v>
      </c>
      <c r="B37" s="26" t="s">
        <v>64</v>
      </c>
      <c r="C37" s="24" t="s">
        <v>65</v>
      </c>
      <c r="D37" s="12"/>
      <c r="E37" s="12"/>
      <c r="F37" s="12"/>
      <c r="G37" s="12">
        <v>13</v>
      </c>
      <c r="H37" s="12"/>
      <c r="I37" s="12">
        <v>5</v>
      </c>
      <c r="J37" s="12"/>
      <c r="K37" s="24">
        <v>94</v>
      </c>
      <c r="L37" s="24"/>
      <c r="M37" s="12">
        <v>89</v>
      </c>
      <c r="N37" s="24">
        <v>60</v>
      </c>
      <c r="O37" s="24">
        <v>74</v>
      </c>
      <c r="P37" s="12"/>
    </row>
    <row r="38" spans="1:16" ht="13.5" customHeight="1">
      <c r="A38" s="18">
        <v>7</v>
      </c>
      <c r="B38" s="26" t="s">
        <v>66</v>
      </c>
      <c r="C38" s="24" t="s">
        <v>67</v>
      </c>
      <c r="D38" s="12"/>
      <c r="E38" s="12"/>
      <c r="F38" s="12"/>
      <c r="G38" s="12">
        <v>13</v>
      </c>
      <c r="H38" s="12"/>
      <c r="I38" s="12">
        <v>5</v>
      </c>
      <c r="J38" s="12"/>
      <c r="K38" s="24">
        <v>90</v>
      </c>
      <c r="L38" s="24"/>
      <c r="M38" s="12">
        <v>85</v>
      </c>
      <c r="N38" s="24">
        <v>49</v>
      </c>
      <c r="O38" s="24">
        <v>66</v>
      </c>
      <c r="P38" s="12"/>
    </row>
    <row r="39" spans="1:16" ht="13.5" customHeight="1">
      <c r="A39" s="18">
        <v>8</v>
      </c>
      <c r="B39" s="26" t="s">
        <v>68</v>
      </c>
      <c r="C39" s="24" t="s">
        <v>69</v>
      </c>
      <c r="D39" s="12"/>
      <c r="E39" s="12"/>
      <c r="F39" s="12"/>
      <c r="G39" s="12">
        <v>13</v>
      </c>
      <c r="H39" s="12"/>
      <c r="I39" s="12">
        <v>5</v>
      </c>
      <c r="J39" s="12"/>
      <c r="K39" s="24">
        <v>92</v>
      </c>
      <c r="L39" s="24"/>
      <c r="M39" s="12">
        <v>87</v>
      </c>
      <c r="N39" s="24">
        <v>42</v>
      </c>
      <c r="O39" s="24">
        <v>63</v>
      </c>
      <c r="P39" s="12"/>
    </row>
    <row r="40" spans="1:16" ht="13.5" customHeight="1">
      <c r="A40" s="18">
        <v>9</v>
      </c>
      <c r="B40" s="26" t="s">
        <v>70</v>
      </c>
      <c r="C40" s="24" t="s">
        <v>71</v>
      </c>
      <c r="D40" s="12"/>
      <c r="E40" s="12"/>
      <c r="F40" s="12"/>
      <c r="G40" s="12">
        <v>13</v>
      </c>
      <c r="H40" s="12"/>
      <c r="I40" s="12">
        <v>5</v>
      </c>
      <c r="J40" s="12"/>
      <c r="K40" s="24">
        <v>95</v>
      </c>
      <c r="L40" s="24"/>
      <c r="M40" s="12">
        <v>90</v>
      </c>
      <c r="N40" s="24">
        <v>79</v>
      </c>
      <c r="O40" s="24">
        <v>85</v>
      </c>
      <c r="P40" s="12"/>
    </row>
    <row r="41" spans="1:16" ht="13.5" customHeight="1">
      <c r="A41" s="18">
        <v>10</v>
      </c>
      <c r="B41" s="26" t="s">
        <v>72</v>
      </c>
      <c r="C41" s="24" t="s">
        <v>73</v>
      </c>
      <c r="D41" s="12"/>
      <c r="E41" s="12"/>
      <c r="F41" s="12"/>
      <c r="G41" s="12">
        <v>13</v>
      </c>
      <c r="H41" s="12"/>
      <c r="I41" s="12">
        <v>4</v>
      </c>
      <c r="J41" s="12"/>
      <c r="K41" s="24">
        <v>92</v>
      </c>
      <c r="L41" s="24"/>
      <c r="M41" s="12">
        <v>82</v>
      </c>
      <c r="N41" s="24">
        <v>52</v>
      </c>
      <c r="O41" s="24">
        <v>68</v>
      </c>
      <c r="P41" s="12"/>
    </row>
    <row r="42" spans="1:16" ht="13.5" customHeight="1">
      <c r="A42" s="18">
        <v>11</v>
      </c>
      <c r="B42" s="26" t="s">
        <v>74</v>
      </c>
      <c r="C42" s="24" t="s">
        <v>75</v>
      </c>
      <c r="D42" s="12"/>
      <c r="E42" s="12"/>
      <c r="F42" s="12"/>
      <c r="G42" s="12">
        <v>13</v>
      </c>
      <c r="H42" s="12"/>
      <c r="I42" s="12">
        <v>5</v>
      </c>
      <c r="J42" s="12"/>
      <c r="K42" s="24">
        <v>95</v>
      </c>
      <c r="L42" s="24"/>
      <c r="M42" s="12">
        <v>90</v>
      </c>
      <c r="N42" s="24">
        <v>73</v>
      </c>
      <c r="O42" s="24">
        <v>82</v>
      </c>
      <c r="P42" s="12"/>
    </row>
    <row r="43" spans="1:16" ht="13.5" customHeight="1">
      <c r="A43" s="18">
        <v>12</v>
      </c>
      <c r="B43" s="26" t="s">
        <v>76</v>
      </c>
      <c r="C43" s="24" t="s">
        <v>77</v>
      </c>
      <c r="D43" s="12"/>
      <c r="E43" s="12"/>
      <c r="F43" s="12"/>
      <c r="G43" s="12">
        <v>13</v>
      </c>
      <c r="H43" s="12"/>
      <c r="I43" s="12">
        <v>5</v>
      </c>
      <c r="J43" s="12"/>
      <c r="K43" s="24">
        <v>94</v>
      </c>
      <c r="L43" s="24"/>
      <c r="M43" s="12">
        <v>89</v>
      </c>
      <c r="N43" s="24">
        <v>45</v>
      </c>
      <c r="O43" s="24">
        <v>65</v>
      </c>
      <c r="P43" s="12"/>
    </row>
    <row r="44" spans="1:16" ht="13.5" customHeight="1">
      <c r="A44" s="18">
        <v>13</v>
      </c>
      <c r="B44" s="26" t="s">
        <v>78</v>
      </c>
      <c r="C44" s="24" t="s">
        <v>79</v>
      </c>
      <c r="D44" s="12"/>
      <c r="E44" s="12"/>
      <c r="F44" s="12"/>
      <c r="G44" s="12">
        <v>13</v>
      </c>
      <c r="H44" s="12"/>
      <c r="I44" s="12">
        <v>5</v>
      </c>
      <c r="J44" s="12"/>
      <c r="K44" s="24">
        <v>95</v>
      </c>
      <c r="L44" s="24"/>
      <c r="M44" s="12">
        <v>90</v>
      </c>
      <c r="N44" s="24">
        <v>67</v>
      </c>
      <c r="O44" s="24">
        <v>78</v>
      </c>
      <c r="P44" s="12"/>
    </row>
    <row r="45" spans="1:16" ht="13.5" customHeight="1">
      <c r="A45" s="18">
        <v>14</v>
      </c>
      <c r="B45" s="26" t="s">
        <v>80</v>
      </c>
      <c r="C45" s="24" t="s">
        <v>81</v>
      </c>
      <c r="D45" s="12"/>
      <c r="E45" s="12"/>
      <c r="F45" s="12"/>
      <c r="G45" s="12">
        <v>13</v>
      </c>
      <c r="H45" s="12"/>
      <c r="I45" s="12">
        <v>4</v>
      </c>
      <c r="J45" s="12"/>
      <c r="K45" s="24">
        <v>90</v>
      </c>
      <c r="L45" s="24"/>
      <c r="M45" s="12">
        <v>80</v>
      </c>
      <c r="N45" s="24">
        <v>27</v>
      </c>
      <c r="O45" s="24">
        <v>52</v>
      </c>
      <c r="P45" s="12"/>
    </row>
    <row r="46" spans="1:16" ht="13.5" customHeight="1">
      <c r="A46" s="18">
        <v>15</v>
      </c>
      <c r="B46" s="26" t="s">
        <v>82</v>
      </c>
      <c r="C46" s="24" t="s">
        <v>83</v>
      </c>
      <c r="D46" s="12"/>
      <c r="E46" s="12"/>
      <c r="F46" s="12"/>
      <c r="G46" s="12">
        <v>13</v>
      </c>
      <c r="H46" s="12"/>
      <c r="I46" s="12">
        <v>5</v>
      </c>
      <c r="J46" s="12"/>
      <c r="K46" s="24">
        <v>95</v>
      </c>
      <c r="L46" s="24"/>
      <c r="M46" s="12">
        <v>90</v>
      </c>
      <c r="N46" s="24">
        <v>73</v>
      </c>
      <c r="O46" s="24">
        <v>82</v>
      </c>
      <c r="P46" s="12"/>
    </row>
    <row r="47" spans="1:16" ht="13.5" customHeight="1">
      <c r="A47" s="18">
        <v>16</v>
      </c>
      <c r="B47" s="26" t="s">
        <v>84</v>
      </c>
      <c r="C47" s="24" t="s">
        <v>85</v>
      </c>
      <c r="D47" s="12"/>
      <c r="E47" s="12"/>
      <c r="F47" s="12"/>
      <c r="G47" s="12">
        <v>13</v>
      </c>
      <c r="H47" s="12"/>
      <c r="I47" s="12">
        <v>5</v>
      </c>
      <c r="J47" s="12"/>
      <c r="K47" s="24">
        <v>95</v>
      </c>
      <c r="L47" s="24"/>
      <c r="M47" s="12">
        <v>90</v>
      </c>
      <c r="N47" s="24">
        <v>63</v>
      </c>
      <c r="O47" s="24">
        <v>76</v>
      </c>
      <c r="P47" s="12"/>
    </row>
    <row r="48" spans="1:16" ht="13.5" customHeight="1">
      <c r="A48" s="18">
        <v>17</v>
      </c>
      <c r="B48" s="26" t="s">
        <v>86</v>
      </c>
      <c r="C48" s="24" t="s">
        <v>87</v>
      </c>
      <c r="D48" s="12"/>
      <c r="E48" s="12"/>
      <c r="F48" s="12"/>
      <c r="G48" s="12">
        <v>13</v>
      </c>
      <c r="H48" s="12"/>
      <c r="I48" s="12">
        <v>4</v>
      </c>
      <c r="J48" s="12"/>
      <c r="K48" s="24">
        <v>93</v>
      </c>
      <c r="L48" s="24"/>
      <c r="M48" s="12">
        <v>83</v>
      </c>
      <c r="N48" s="24">
        <v>46</v>
      </c>
      <c r="O48" s="24">
        <v>64</v>
      </c>
      <c r="P48" s="12"/>
    </row>
    <row r="49" spans="1:16" ht="13.5" customHeight="1">
      <c r="A49" s="18">
        <v>18</v>
      </c>
      <c r="B49" s="26" t="s">
        <v>88</v>
      </c>
      <c r="C49" s="24" t="s">
        <v>89</v>
      </c>
      <c r="D49" s="12"/>
      <c r="E49" s="12"/>
      <c r="F49" s="12"/>
      <c r="G49" s="12">
        <v>13</v>
      </c>
      <c r="H49" s="12"/>
      <c r="I49" s="12">
        <v>5</v>
      </c>
      <c r="J49" s="12"/>
      <c r="K49" s="24">
        <v>92</v>
      </c>
      <c r="L49" s="24"/>
      <c r="M49" s="12">
        <v>87</v>
      </c>
      <c r="N49" s="24">
        <v>55</v>
      </c>
      <c r="O49" s="24">
        <v>70</v>
      </c>
      <c r="P49" s="12"/>
    </row>
    <row r="50" spans="1:16" ht="13.5" customHeight="1">
      <c r="A50" s="18">
        <v>19</v>
      </c>
      <c r="B50" s="26" t="s">
        <v>90</v>
      </c>
      <c r="C50" s="24" t="s">
        <v>91</v>
      </c>
      <c r="D50" s="12"/>
      <c r="E50" s="12"/>
      <c r="F50" s="12"/>
      <c r="G50" s="12">
        <v>13</v>
      </c>
      <c r="H50" s="12"/>
      <c r="I50" s="12">
        <v>5</v>
      </c>
      <c r="J50" s="12"/>
      <c r="K50" s="24">
        <v>89</v>
      </c>
      <c r="L50" s="24"/>
      <c r="M50" s="12">
        <v>84</v>
      </c>
      <c r="N50" s="24">
        <v>41</v>
      </c>
      <c r="O50" s="24">
        <v>61</v>
      </c>
      <c r="P50" s="12"/>
    </row>
    <row r="51" spans="1:16" ht="13.5" customHeight="1">
      <c r="A51" s="18">
        <v>20</v>
      </c>
      <c r="B51" s="26" t="s">
        <v>92</v>
      </c>
      <c r="C51" s="24" t="s">
        <v>93</v>
      </c>
      <c r="D51" s="12"/>
      <c r="E51" s="12"/>
      <c r="F51" s="12"/>
      <c r="G51" s="12">
        <v>13</v>
      </c>
      <c r="H51" s="12"/>
      <c r="I51" s="12">
        <v>5</v>
      </c>
      <c r="J51" s="12"/>
      <c r="K51" s="24">
        <v>90</v>
      </c>
      <c r="L51" s="24"/>
      <c r="M51" s="12">
        <v>85</v>
      </c>
      <c r="N51" s="24">
        <v>50</v>
      </c>
      <c r="O51" s="24">
        <v>67</v>
      </c>
      <c r="P51" s="12"/>
    </row>
    <row r="52" spans="1:16" ht="13.5" customHeight="1">
      <c r="A52" s="18">
        <v>21</v>
      </c>
      <c r="B52" s="26" t="s">
        <v>94</v>
      </c>
      <c r="C52" s="24" t="s">
        <v>95</v>
      </c>
      <c r="D52" s="12"/>
      <c r="E52" s="12"/>
      <c r="F52" s="12"/>
      <c r="G52" s="12">
        <v>13</v>
      </c>
      <c r="H52" s="12"/>
      <c r="I52" s="12">
        <v>5</v>
      </c>
      <c r="J52" s="12"/>
      <c r="K52" s="24">
        <v>88</v>
      </c>
      <c r="L52" s="24"/>
      <c r="M52" s="12">
        <v>83</v>
      </c>
      <c r="N52" s="24">
        <v>45</v>
      </c>
      <c r="O52" s="24">
        <v>64</v>
      </c>
      <c r="P52" s="12"/>
    </row>
    <row r="53" spans="1:16" ht="13.5" customHeight="1">
      <c r="A53" s="18">
        <v>22</v>
      </c>
      <c r="B53" s="26" t="s">
        <v>96</v>
      </c>
      <c r="C53" s="24" t="s">
        <v>97</v>
      </c>
      <c r="D53" s="12"/>
      <c r="E53" s="12"/>
      <c r="F53" s="12"/>
      <c r="G53" s="12">
        <v>13</v>
      </c>
      <c r="H53" s="12"/>
      <c r="I53" s="12">
        <v>5</v>
      </c>
      <c r="J53" s="12"/>
      <c r="K53" s="24">
        <v>90</v>
      </c>
      <c r="L53" s="24"/>
      <c r="M53" s="12">
        <v>85</v>
      </c>
      <c r="N53" s="24">
        <v>47</v>
      </c>
      <c r="O53" s="24">
        <v>65</v>
      </c>
      <c r="P53" s="12"/>
    </row>
    <row r="54" spans="1:16" ht="13.5" customHeight="1">
      <c r="A54" s="18">
        <v>23</v>
      </c>
      <c r="B54" s="26" t="s">
        <v>98</v>
      </c>
      <c r="C54" s="24" t="s">
        <v>99</v>
      </c>
      <c r="D54" s="12"/>
      <c r="E54" s="12"/>
      <c r="F54" s="12"/>
      <c r="G54" s="12">
        <v>13</v>
      </c>
      <c r="H54" s="12"/>
      <c r="I54" s="12">
        <v>4</v>
      </c>
      <c r="J54" s="12"/>
      <c r="K54" s="24">
        <v>95</v>
      </c>
      <c r="L54" s="24"/>
      <c r="M54" s="12">
        <v>85</v>
      </c>
      <c r="N54" s="24">
        <v>73</v>
      </c>
      <c r="O54" s="24">
        <v>81</v>
      </c>
      <c r="P54" s="12"/>
    </row>
    <row r="55" spans="1:16" ht="13.5" customHeight="1">
      <c r="A55" s="18">
        <v>24</v>
      </c>
      <c r="B55" s="26" t="s">
        <v>100</v>
      </c>
      <c r="C55" s="24" t="s">
        <v>101</v>
      </c>
      <c r="D55" s="12"/>
      <c r="E55" s="12"/>
      <c r="F55" s="12"/>
      <c r="G55" s="12">
        <v>13</v>
      </c>
      <c r="H55" s="12"/>
      <c r="I55" s="12">
        <v>5</v>
      </c>
      <c r="J55" s="12"/>
      <c r="K55" s="24">
        <v>95</v>
      </c>
      <c r="L55" s="24"/>
      <c r="M55" s="12">
        <v>90</v>
      </c>
      <c r="N55" s="24">
        <v>76</v>
      </c>
      <c r="O55" s="24">
        <v>84</v>
      </c>
      <c r="P55" s="12"/>
    </row>
    <row r="56" spans="1:16" ht="13.5" customHeight="1">
      <c r="A56" s="18">
        <v>25</v>
      </c>
      <c r="B56" s="26" t="s">
        <v>102</v>
      </c>
      <c r="C56" s="24" t="s">
        <v>103</v>
      </c>
      <c r="D56" s="12"/>
      <c r="E56" s="12"/>
      <c r="F56" s="12"/>
      <c r="G56" s="12">
        <v>13</v>
      </c>
      <c r="H56" s="12"/>
      <c r="I56" s="12">
        <v>4</v>
      </c>
      <c r="J56" s="12"/>
      <c r="K56" s="24">
        <v>93</v>
      </c>
      <c r="L56" s="24"/>
      <c r="M56" s="12">
        <v>83</v>
      </c>
      <c r="N56" s="24">
        <v>56</v>
      </c>
      <c r="O56" s="24">
        <v>70</v>
      </c>
      <c r="P56" s="12"/>
    </row>
    <row r="57" spans="1:16" ht="13.5" customHeight="1">
      <c r="A57" s="18">
        <v>26</v>
      </c>
      <c r="B57" s="26" t="s">
        <v>104</v>
      </c>
      <c r="C57" s="24" t="s">
        <v>105</v>
      </c>
      <c r="D57" s="12"/>
      <c r="E57" s="12"/>
      <c r="F57" s="12"/>
      <c r="G57" s="12">
        <v>13</v>
      </c>
      <c r="H57" s="12"/>
      <c r="I57" s="12">
        <v>5</v>
      </c>
      <c r="J57" s="12"/>
      <c r="K57" s="24">
        <v>93</v>
      </c>
      <c r="L57" s="24"/>
      <c r="M57" s="12">
        <v>88</v>
      </c>
      <c r="N57" s="24">
        <v>42</v>
      </c>
      <c r="O57" s="24">
        <v>63</v>
      </c>
      <c r="P57" s="12"/>
    </row>
    <row r="58" spans="1:16" ht="13.5" customHeight="1">
      <c r="A58" s="18">
        <v>27</v>
      </c>
      <c r="B58" s="26" t="s">
        <v>106</v>
      </c>
      <c r="C58" s="24" t="s">
        <v>107</v>
      </c>
      <c r="D58" s="12"/>
      <c r="E58" s="12"/>
      <c r="F58" s="12"/>
      <c r="G58" s="12">
        <v>13</v>
      </c>
      <c r="H58" s="12"/>
      <c r="I58" s="12">
        <v>5</v>
      </c>
      <c r="J58" s="12"/>
      <c r="K58" s="24">
        <v>95</v>
      </c>
      <c r="L58" s="24"/>
      <c r="M58" s="12">
        <v>90</v>
      </c>
      <c r="N58" s="24">
        <v>68</v>
      </c>
      <c r="O58" s="24">
        <v>79</v>
      </c>
      <c r="P58" s="12"/>
    </row>
    <row r="59" spans="1:16" ht="13.5" customHeight="1">
      <c r="A59" s="18">
        <v>28</v>
      </c>
      <c r="B59" s="26" t="s">
        <v>108</v>
      </c>
      <c r="C59" s="24" t="s">
        <v>109</v>
      </c>
      <c r="D59" s="12"/>
      <c r="E59" s="12"/>
      <c r="F59" s="12"/>
      <c r="G59" s="12">
        <v>13</v>
      </c>
      <c r="H59" s="12"/>
      <c r="I59" s="12">
        <v>4</v>
      </c>
      <c r="J59" s="12"/>
      <c r="K59" s="24">
        <v>95</v>
      </c>
      <c r="L59" s="24"/>
      <c r="M59" s="12">
        <v>85</v>
      </c>
      <c r="N59" s="24">
        <v>76</v>
      </c>
      <c r="O59" s="24">
        <v>83</v>
      </c>
      <c r="P59" s="12"/>
    </row>
    <row r="60" spans="1:16" ht="13.5" customHeight="1">
      <c r="A60" s="18">
        <v>29</v>
      </c>
      <c r="B60" s="26" t="s">
        <v>110</v>
      </c>
      <c r="C60" s="24" t="s">
        <v>111</v>
      </c>
      <c r="D60" s="12"/>
      <c r="E60" s="12"/>
      <c r="F60" s="12"/>
      <c r="G60" s="12">
        <v>13</v>
      </c>
      <c r="H60" s="12"/>
      <c r="I60" s="12">
        <v>5</v>
      </c>
      <c r="J60" s="12"/>
      <c r="K60" s="24">
        <v>94</v>
      </c>
      <c r="L60" s="24"/>
      <c r="M60" s="12">
        <v>89</v>
      </c>
      <c r="N60" s="24">
        <v>69</v>
      </c>
      <c r="O60" s="24">
        <v>79</v>
      </c>
      <c r="P60" s="12"/>
    </row>
    <row r="61" spans="1:16" ht="13.5" customHeight="1">
      <c r="A61" s="18">
        <v>30</v>
      </c>
      <c r="B61" s="26" t="s">
        <v>112</v>
      </c>
      <c r="C61" s="24" t="s">
        <v>113</v>
      </c>
      <c r="D61" s="12"/>
      <c r="E61" s="12"/>
      <c r="F61" s="12"/>
      <c r="G61" s="12">
        <v>13</v>
      </c>
      <c r="H61" s="12"/>
      <c r="I61" s="12">
        <v>5</v>
      </c>
      <c r="J61" s="12"/>
      <c r="K61" s="24">
        <v>88</v>
      </c>
      <c r="L61" s="24"/>
      <c r="M61" s="12">
        <v>83</v>
      </c>
      <c r="N61" s="24">
        <v>25</v>
      </c>
      <c r="O61" s="24">
        <v>52</v>
      </c>
      <c r="P61" s="12"/>
    </row>
    <row r="62" spans="1:16" ht="13.5" customHeight="1">
      <c r="A62" s="18">
        <v>31</v>
      </c>
      <c r="B62" s="26" t="s">
        <v>114</v>
      </c>
      <c r="C62" s="24" t="s">
        <v>115</v>
      </c>
      <c r="D62" s="12"/>
      <c r="E62" s="12"/>
      <c r="F62" s="12"/>
      <c r="G62" s="12">
        <v>13</v>
      </c>
      <c r="H62" s="12"/>
      <c r="I62" s="12">
        <v>5</v>
      </c>
      <c r="J62" s="12"/>
      <c r="K62" s="24">
        <v>92</v>
      </c>
      <c r="L62" s="24"/>
      <c r="M62" s="12">
        <v>87</v>
      </c>
      <c r="N62" s="24">
        <v>63</v>
      </c>
      <c r="O62" s="24">
        <v>75</v>
      </c>
      <c r="P62" s="12"/>
    </row>
    <row r="63" spans="1:16" ht="13.5" customHeight="1">
      <c r="A63" s="18">
        <v>32</v>
      </c>
      <c r="B63" s="26" t="s">
        <v>116</v>
      </c>
      <c r="C63" s="24" t="s">
        <v>117</v>
      </c>
      <c r="D63" s="12"/>
      <c r="E63" s="12"/>
      <c r="F63" s="12"/>
      <c r="G63" s="12">
        <v>13</v>
      </c>
      <c r="H63" s="12"/>
      <c r="I63" s="12">
        <v>5</v>
      </c>
      <c r="J63" s="12"/>
      <c r="K63" s="24">
        <v>90</v>
      </c>
      <c r="L63" s="24"/>
      <c r="M63" s="12">
        <v>85</v>
      </c>
      <c r="N63" s="24">
        <v>13</v>
      </c>
      <c r="O63" s="24">
        <v>45</v>
      </c>
      <c r="P63" s="12"/>
    </row>
    <row r="64" spans="1:16" ht="13.5" customHeight="1">
      <c r="A64" s="18">
        <v>33</v>
      </c>
      <c r="B64" s="26" t="s">
        <v>118</v>
      </c>
      <c r="C64" s="24" t="s">
        <v>119</v>
      </c>
      <c r="D64" s="12"/>
      <c r="E64" s="12"/>
      <c r="F64" s="12"/>
      <c r="G64" s="12">
        <v>13</v>
      </c>
      <c r="H64" s="12"/>
      <c r="I64" s="12">
        <v>5</v>
      </c>
      <c r="J64" s="12"/>
      <c r="K64" s="24">
        <v>95</v>
      </c>
      <c r="L64" s="24"/>
      <c r="M64" s="12">
        <v>90</v>
      </c>
      <c r="N64" s="24">
        <v>72</v>
      </c>
      <c r="O64" s="24">
        <v>81</v>
      </c>
      <c r="P64" s="12"/>
    </row>
    <row r="65" spans="1:16" ht="13.5" customHeight="1">
      <c r="A65" s="18">
        <v>34</v>
      </c>
      <c r="B65" s="26" t="s">
        <v>120</v>
      </c>
      <c r="C65" s="24" t="s">
        <v>121</v>
      </c>
      <c r="D65" s="12"/>
      <c r="E65" s="12"/>
      <c r="F65" s="12"/>
      <c r="G65" s="12">
        <v>13</v>
      </c>
      <c r="H65" s="12"/>
      <c r="I65" s="12">
        <v>5</v>
      </c>
      <c r="J65" s="12"/>
      <c r="K65" s="24">
        <v>96</v>
      </c>
      <c r="L65" s="24"/>
      <c r="M65" s="12">
        <v>91</v>
      </c>
      <c r="N65" s="24">
        <v>42</v>
      </c>
      <c r="O65" s="24">
        <v>63</v>
      </c>
      <c r="P65" s="12"/>
    </row>
    <row r="66" spans="1:16" ht="13.5" customHeight="1">
      <c r="A66" s="18">
        <v>35</v>
      </c>
      <c r="B66" s="26" t="s">
        <v>122</v>
      </c>
      <c r="C66" s="24" t="s">
        <v>123</v>
      </c>
      <c r="D66" s="12"/>
      <c r="E66" s="12"/>
      <c r="F66" s="12"/>
      <c r="G66" s="12">
        <v>13</v>
      </c>
      <c r="H66" s="12"/>
      <c r="I66" s="12">
        <v>4</v>
      </c>
      <c r="J66" s="12"/>
      <c r="K66" s="24">
        <v>90</v>
      </c>
      <c r="L66" s="24"/>
      <c r="M66" s="12">
        <v>80</v>
      </c>
      <c r="N66" s="24">
        <v>63</v>
      </c>
      <c r="O66" s="24">
        <v>74</v>
      </c>
      <c r="P66" s="12"/>
    </row>
    <row r="67" spans="1:16" ht="13.5" customHeight="1">
      <c r="A67" s="18">
        <v>36</v>
      </c>
      <c r="B67" s="26" t="s">
        <v>124</v>
      </c>
      <c r="C67" s="24" t="s">
        <v>125</v>
      </c>
      <c r="D67" s="12"/>
      <c r="E67" s="12"/>
      <c r="F67" s="12"/>
      <c r="G67" s="12">
        <v>13</v>
      </c>
      <c r="H67" s="12"/>
      <c r="I67" s="12">
        <v>5</v>
      </c>
      <c r="J67" s="12"/>
      <c r="K67" s="24">
        <v>95</v>
      </c>
      <c r="L67" s="24"/>
      <c r="M67" s="12">
        <v>90</v>
      </c>
      <c r="N67" s="24">
        <v>66</v>
      </c>
      <c r="O67" s="24">
        <v>78</v>
      </c>
      <c r="P67" s="12"/>
    </row>
    <row r="68" spans="1:16" ht="13.5" customHeight="1">
      <c r="A68" s="18">
        <v>37</v>
      </c>
      <c r="B68" s="26" t="s">
        <v>126</v>
      </c>
      <c r="C68" s="24" t="s">
        <v>127</v>
      </c>
      <c r="D68" s="12"/>
      <c r="E68" s="12"/>
      <c r="F68" s="12"/>
      <c r="G68" s="12">
        <v>13</v>
      </c>
      <c r="H68" s="12"/>
      <c r="I68" s="12">
        <v>5</v>
      </c>
      <c r="J68" s="12"/>
      <c r="K68" s="24">
        <v>90</v>
      </c>
      <c r="L68" s="24"/>
      <c r="M68" s="12">
        <v>85</v>
      </c>
      <c r="N68" s="24">
        <v>41</v>
      </c>
      <c r="O68" s="24">
        <v>62</v>
      </c>
      <c r="P68" s="12"/>
    </row>
    <row r="69" spans="1:16" ht="13.5" customHeight="1">
      <c r="A69" s="18">
        <v>38</v>
      </c>
      <c r="B69" s="26" t="s">
        <v>128</v>
      </c>
      <c r="C69" s="24" t="s">
        <v>129</v>
      </c>
      <c r="D69" s="12"/>
      <c r="E69" s="12"/>
      <c r="F69" s="12"/>
      <c r="G69" s="12">
        <v>13</v>
      </c>
      <c r="H69" s="12"/>
      <c r="I69" s="12">
        <v>5</v>
      </c>
      <c r="J69" s="12"/>
      <c r="K69" s="24">
        <v>90</v>
      </c>
      <c r="L69" s="24"/>
      <c r="M69" s="12">
        <v>85</v>
      </c>
      <c r="N69" s="24">
        <v>41</v>
      </c>
      <c r="O69" s="24">
        <v>62</v>
      </c>
      <c r="P69" s="12"/>
    </row>
    <row r="70" spans="1:16" ht="13.5" customHeight="1">
      <c r="A70" s="18">
        <v>39</v>
      </c>
      <c r="B70" s="26" t="s">
        <v>130</v>
      </c>
      <c r="C70" s="24" t="s">
        <v>131</v>
      </c>
      <c r="D70" s="12"/>
      <c r="E70" s="12"/>
      <c r="F70" s="12"/>
      <c r="G70" s="12">
        <v>13</v>
      </c>
      <c r="H70" s="12"/>
      <c r="I70" s="12">
        <v>5</v>
      </c>
      <c r="J70" s="12"/>
      <c r="K70" s="24">
        <v>89</v>
      </c>
      <c r="L70" s="24"/>
      <c r="M70" s="12">
        <v>79</v>
      </c>
      <c r="N70" s="24">
        <v>6</v>
      </c>
      <c r="O70" s="24">
        <v>39</v>
      </c>
      <c r="P70" s="12"/>
    </row>
    <row r="71" spans="1:16" ht="13.5" customHeight="1">
      <c r="A71" s="18">
        <v>40</v>
      </c>
      <c r="B71" s="26" t="s">
        <v>132</v>
      </c>
      <c r="C71" s="24" t="s">
        <v>133</v>
      </c>
      <c r="D71" s="12"/>
      <c r="E71" s="12"/>
      <c r="F71" s="12"/>
      <c r="G71" s="12">
        <v>13</v>
      </c>
      <c r="H71" s="12"/>
      <c r="I71" s="12">
        <v>5</v>
      </c>
      <c r="J71" s="12"/>
      <c r="K71" s="24">
        <v>95</v>
      </c>
      <c r="L71" s="24"/>
      <c r="M71" s="12">
        <v>90</v>
      </c>
      <c r="N71" s="24">
        <v>66</v>
      </c>
      <c r="O71" s="24">
        <v>78</v>
      </c>
      <c r="P71" s="12"/>
    </row>
    <row r="72" spans="1:16" ht="13.5" customHeight="1">
      <c r="A72" s="18">
        <v>41</v>
      </c>
      <c r="B72" s="26" t="s">
        <v>134</v>
      </c>
      <c r="C72" s="24" t="s">
        <v>135</v>
      </c>
      <c r="D72" s="13"/>
      <c r="E72" s="13"/>
      <c r="F72" s="13"/>
      <c r="G72" s="12">
        <v>13</v>
      </c>
      <c r="H72" s="13"/>
      <c r="I72" s="13">
        <v>5</v>
      </c>
      <c r="J72" s="13"/>
      <c r="K72" s="24">
        <v>87</v>
      </c>
      <c r="L72" s="24"/>
      <c r="M72" s="12">
        <v>72</v>
      </c>
      <c r="N72" s="24">
        <v>44</v>
      </c>
      <c r="O72" s="24">
        <v>61</v>
      </c>
      <c r="P72" s="13"/>
    </row>
    <row r="73" spans="1:16" ht="13.5" customHeight="1">
      <c r="A73" s="18">
        <v>42</v>
      </c>
      <c r="B73" s="26" t="s">
        <v>136</v>
      </c>
      <c r="C73" s="24" t="s">
        <v>137</v>
      </c>
      <c r="D73" s="13"/>
      <c r="E73" s="13"/>
      <c r="F73" s="13"/>
      <c r="G73" s="12">
        <v>13</v>
      </c>
      <c r="H73" s="13"/>
      <c r="I73" s="13">
        <v>5</v>
      </c>
      <c r="J73" s="13"/>
      <c r="K73" s="24">
        <v>96</v>
      </c>
      <c r="L73" s="24"/>
      <c r="M73" s="12">
        <v>91</v>
      </c>
      <c r="N73" s="24">
        <v>66</v>
      </c>
      <c r="O73" s="24">
        <v>78</v>
      </c>
      <c r="P73" s="13"/>
    </row>
    <row r="74" spans="1:16" ht="13.5" customHeight="1">
      <c r="A74" s="18">
        <v>43</v>
      </c>
      <c r="B74" s="26" t="s">
        <v>138</v>
      </c>
      <c r="C74" s="24" t="s">
        <v>139</v>
      </c>
      <c r="D74" s="13"/>
      <c r="E74" s="13"/>
      <c r="F74" s="13"/>
      <c r="G74" s="12">
        <v>13</v>
      </c>
      <c r="H74" s="13"/>
      <c r="I74" s="13">
        <v>5</v>
      </c>
      <c r="J74" s="13"/>
      <c r="K74" s="24">
        <v>94</v>
      </c>
      <c r="L74" s="24"/>
      <c r="M74" s="12">
        <v>89</v>
      </c>
      <c r="N74" s="24">
        <v>54</v>
      </c>
      <c r="O74" s="24">
        <v>70</v>
      </c>
      <c r="P74" s="13"/>
    </row>
    <row r="75" spans="1:16" ht="13.5" customHeight="1">
      <c r="A75" s="18">
        <v>44</v>
      </c>
      <c r="B75" s="26" t="s">
        <v>140</v>
      </c>
      <c r="C75" s="24" t="s">
        <v>141</v>
      </c>
      <c r="D75" s="13"/>
      <c r="E75" s="13"/>
      <c r="F75" s="13"/>
      <c r="G75" s="12">
        <v>13</v>
      </c>
      <c r="H75" s="13"/>
      <c r="I75" s="13">
        <v>4</v>
      </c>
      <c r="J75" s="13"/>
      <c r="K75" s="24">
        <v>92</v>
      </c>
      <c r="L75" s="24"/>
      <c r="M75" s="12">
        <v>82</v>
      </c>
      <c r="N75" s="24">
        <v>48</v>
      </c>
      <c r="O75" s="24">
        <v>65</v>
      </c>
      <c r="P75" s="13"/>
    </row>
    <row r="76" spans="1:16" ht="13.5" customHeight="1">
      <c r="A76" s="18">
        <v>45</v>
      </c>
      <c r="B76" s="26" t="s">
        <v>142</v>
      </c>
      <c r="C76" s="24" t="s">
        <v>143</v>
      </c>
      <c r="D76" s="13"/>
      <c r="E76" s="13"/>
      <c r="F76" s="13"/>
      <c r="G76" s="12">
        <v>13</v>
      </c>
      <c r="H76" s="13"/>
      <c r="I76" s="13">
        <v>4</v>
      </c>
      <c r="J76" s="13"/>
      <c r="K76" s="24">
        <v>93</v>
      </c>
      <c r="L76" s="24"/>
      <c r="M76" s="12">
        <v>83</v>
      </c>
      <c r="N76" s="24">
        <v>71</v>
      </c>
      <c r="O76" s="24">
        <v>79</v>
      </c>
      <c r="P76" s="13"/>
    </row>
    <row r="77" spans="1:16" ht="13.5" customHeight="1">
      <c r="A77" s="18">
        <v>46</v>
      </c>
      <c r="B77" s="26" t="s">
        <v>144</v>
      </c>
      <c r="C77" s="24" t="s">
        <v>145</v>
      </c>
      <c r="D77" s="13"/>
      <c r="E77" s="13"/>
      <c r="F77" s="13"/>
      <c r="G77" s="12">
        <v>13</v>
      </c>
      <c r="H77" s="13"/>
      <c r="I77" s="13">
        <v>5</v>
      </c>
      <c r="J77" s="13"/>
      <c r="K77" s="24">
        <v>90</v>
      </c>
      <c r="L77" s="24"/>
      <c r="M77" s="12">
        <v>85</v>
      </c>
      <c r="N77" s="24">
        <v>14</v>
      </c>
      <c r="O77" s="24">
        <v>45</v>
      </c>
      <c r="P77" s="13"/>
    </row>
    <row r="78" spans="1:16" ht="13.5" customHeight="1">
      <c r="A78" s="18">
        <v>47</v>
      </c>
      <c r="B78" s="26" t="s">
        <v>146</v>
      </c>
      <c r="C78" s="24" t="s">
        <v>147</v>
      </c>
      <c r="D78" s="12"/>
      <c r="E78" s="12"/>
      <c r="F78" s="12"/>
      <c r="G78" s="12">
        <v>13</v>
      </c>
      <c r="H78" s="12"/>
      <c r="I78" s="12">
        <v>4</v>
      </c>
      <c r="J78" s="12"/>
      <c r="K78" s="24">
        <v>93</v>
      </c>
      <c r="L78" s="24"/>
      <c r="M78" s="12">
        <v>83</v>
      </c>
      <c r="N78" s="24">
        <v>40</v>
      </c>
      <c r="O78" s="24">
        <v>61</v>
      </c>
      <c r="P78" s="12"/>
    </row>
    <row r="79" spans="1:16" ht="13.5" customHeight="1">
      <c r="A79" s="18">
        <v>48</v>
      </c>
      <c r="B79" s="26" t="s">
        <v>148</v>
      </c>
      <c r="C79" s="24" t="s">
        <v>149</v>
      </c>
      <c r="D79" s="12"/>
      <c r="E79" s="12"/>
      <c r="F79" s="12"/>
      <c r="G79" s="12">
        <v>13</v>
      </c>
      <c r="H79" s="12"/>
      <c r="I79" s="12">
        <v>5</v>
      </c>
      <c r="J79" s="12"/>
      <c r="K79" s="24">
        <v>98</v>
      </c>
      <c r="L79" s="24"/>
      <c r="M79" s="12">
        <v>94</v>
      </c>
      <c r="N79" s="24">
        <v>85</v>
      </c>
      <c r="O79" s="24">
        <v>90</v>
      </c>
      <c r="P79" s="12"/>
    </row>
    <row r="80" spans="1:16" ht="13.5" customHeight="1">
      <c r="A80" s="18">
        <v>49</v>
      </c>
      <c r="B80" s="26" t="s">
        <v>150</v>
      </c>
      <c r="C80" s="24" t="s">
        <v>151</v>
      </c>
      <c r="D80" s="19"/>
      <c r="E80" s="19"/>
      <c r="F80" s="19"/>
      <c r="G80" s="12">
        <v>13</v>
      </c>
      <c r="H80" s="19"/>
      <c r="I80" s="19">
        <v>5</v>
      </c>
      <c r="J80" s="19"/>
      <c r="K80" s="24">
        <v>90</v>
      </c>
      <c r="L80" s="24"/>
      <c r="M80" s="19">
        <v>85</v>
      </c>
      <c r="N80" s="24">
        <v>49</v>
      </c>
      <c r="O80" s="24">
        <v>66</v>
      </c>
      <c r="P80" s="19"/>
    </row>
    <row r="81" spans="1:16" ht="13.5" customHeight="1">
      <c r="A81" s="18">
        <v>50</v>
      </c>
      <c r="B81" s="26" t="s">
        <v>152</v>
      </c>
      <c r="C81" s="24" t="s">
        <v>153</v>
      </c>
      <c r="D81" s="19"/>
      <c r="E81" s="19"/>
      <c r="F81" s="19"/>
      <c r="G81" s="12">
        <v>13</v>
      </c>
      <c r="H81" s="19"/>
      <c r="I81" s="19">
        <v>5</v>
      </c>
      <c r="J81" s="19"/>
      <c r="K81" s="24">
        <v>90</v>
      </c>
      <c r="L81" s="24"/>
      <c r="M81" s="19">
        <v>80</v>
      </c>
      <c r="N81" s="24">
        <v>8</v>
      </c>
      <c r="O81" s="24">
        <v>41</v>
      </c>
      <c r="P81" s="19"/>
    </row>
    <row r="82" spans="1:16" ht="13.5" customHeight="1">
      <c r="A82" s="18">
        <v>51</v>
      </c>
      <c r="B82" s="26" t="s">
        <v>154</v>
      </c>
      <c r="C82" s="24" t="s">
        <v>155</v>
      </c>
      <c r="D82" s="19"/>
      <c r="E82" s="19"/>
      <c r="F82" s="19"/>
      <c r="G82" s="12">
        <v>13</v>
      </c>
      <c r="H82" s="19"/>
      <c r="I82" s="19">
        <v>5</v>
      </c>
      <c r="J82" s="19"/>
      <c r="K82" s="24">
        <v>94</v>
      </c>
      <c r="L82" s="24"/>
      <c r="M82" s="19">
        <v>89</v>
      </c>
      <c r="N82" s="24">
        <v>67</v>
      </c>
      <c r="O82" s="24">
        <v>78</v>
      </c>
      <c r="P82" s="19"/>
    </row>
    <row r="83" spans="1:16" ht="13.5" customHeight="1">
      <c r="A83" s="18">
        <v>52</v>
      </c>
      <c r="B83" s="26" t="s">
        <v>156</v>
      </c>
      <c r="C83" s="24" t="s">
        <v>157</v>
      </c>
      <c r="D83" s="19"/>
      <c r="E83" s="19"/>
      <c r="F83" s="19"/>
      <c r="G83" s="12">
        <v>13</v>
      </c>
      <c r="H83" s="19"/>
      <c r="I83" s="19">
        <v>4</v>
      </c>
      <c r="J83" s="19"/>
      <c r="K83" s="24">
        <v>93</v>
      </c>
      <c r="L83" s="24"/>
      <c r="M83" s="19">
        <v>83</v>
      </c>
      <c r="N83" s="24">
        <v>60</v>
      </c>
      <c r="O83" s="24">
        <v>73</v>
      </c>
      <c r="P83" s="19"/>
    </row>
    <row r="84" spans="1:16" ht="13.5" customHeight="1">
      <c r="A84" s="18">
        <v>53</v>
      </c>
      <c r="B84" s="27">
        <v>130211063</v>
      </c>
      <c r="C84" s="27" t="s">
        <v>165</v>
      </c>
      <c r="D84" s="19"/>
      <c r="E84" s="19"/>
      <c r="F84" s="19"/>
      <c r="G84" s="12">
        <v>13</v>
      </c>
      <c r="H84" s="19"/>
      <c r="I84" s="19">
        <v>5</v>
      </c>
      <c r="J84" s="19"/>
      <c r="K84" s="19">
        <v>93</v>
      </c>
      <c r="L84" s="19"/>
      <c r="M84" s="19">
        <v>88</v>
      </c>
      <c r="N84" s="19"/>
      <c r="O84" s="24"/>
      <c r="P84" s="19" t="s">
        <v>166</v>
      </c>
    </row>
    <row r="85" spans="1:16" ht="13.5" customHeight="1">
      <c r="A85" s="18">
        <v>54</v>
      </c>
      <c r="B85" s="16"/>
      <c r="C85" s="16"/>
      <c r="D85" s="19"/>
      <c r="E85" s="19"/>
      <c r="F85" s="19"/>
      <c r="G85" s="12"/>
      <c r="H85" s="19"/>
      <c r="I85" s="19"/>
      <c r="J85" s="19"/>
      <c r="K85" s="19"/>
      <c r="L85" s="19"/>
      <c r="M85" s="19"/>
      <c r="N85" s="19"/>
      <c r="O85" s="24"/>
      <c r="P85" s="19"/>
    </row>
    <row r="86" spans="1:16" ht="13.5" customHeight="1">
      <c r="A86" s="18">
        <v>55</v>
      </c>
      <c r="B86" s="16"/>
      <c r="C86" s="16"/>
      <c r="D86" s="19"/>
      <c r="E86" s="19"/>
      <c r="F86" s="19"/>
      <c r="G86" s="12"/>
      <c r="H86" s="19"/>
      <c r="I86" s="19"/>
      <c r="J86" s="19"/>
      <c r="K86" s="19"/>
      <c r="L86" s="19"/>
      <c r="M86" s="19"/>
      <c r="N86" s="19"/>
      <c r="O86" s="24"/>
      <c r="P86" s="19"/>
    </row>
    <row r="87" spans="1:16" ht="13.5" customHeight="1">
      <c r="A87" s="18">
        <v>65</v>
      </c>
      <c r="B87" s="16"/>
      <c r="C87" s="16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4"/>
      <c r="P87" s="19"/>
    </row>
    <row r="88" spans="1:16" ht="13.5" customHeight="1">
      <c r="A88" s="18">
        <v>66</v>
      </c>
      <c r="B88" s="16"/>
      <c r="C88" s="16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4"/>
      <c r="P88" s="19"/>
    </row>
    <row r="89" spans="1:16" ht="13.5" customHeight="1">
      <c r="A89" s="18">
        <v>67</v>
      </c>
      <c r="B89" s="16"/>
      <c r="C89" s="16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4"/>
      <c r="P89" s="19"/>
    </row>
    <row r="90" spans="1:16" ht="13.5" customHeight="1">
      <c r="A90" s="18">
        <v>68</v>
      </c>
      <c r="B90" s="16"/>
      <c r="C90" s="16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4"/>
      <c r="P90" s="19"/>
    </row>
    <row r="91" spans="1:16" ht="13.5" customHeight="1">
      <c r="A91" s="18">
        <v>69</v>
      </c>
      <c r="B91" s="16"/>
      <c r="C91" s="16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4"/>
      <c r="P91" s="19"/>
    </row>
    <row r="92" spans="1:16" ht="13.5" customHeight="1">
      <c r="A92" s="18">
        <v>70</v>
      </c>
      <c r="B92" s="16"/>
      <c r="C92" s="16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4"/>
      <c r="P92" s="19"/>
    </row>
    <row r="93" spans="1:16" ht="13.5" customHeight="1">
      <c r="A93" s="18">
        <v>71</v>
      </c>
      <c r="B93" s="16"/>
      <c r="C93" s="16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4"/>
      <c r="P93" s="19"/>
    </row>
    <row r="94" spans="1:16" ht="13.5" customHeight="1">
      <c r="A94" s="18">
        <v>72</v>
      </c>
      <c r="B94" s="16"/>
      <c r="C94" s="16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4"/>
      <c r="P94" s="19"/>
    </row>
    <row r="95" spans="1:16" ht="13.5" customHeight="1">
      <c r="A95" s="18">
        <v>73</v>
      </c>
      <c r="B95" s="16"/>
      <c r="C95" s="16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4"/>
      <c r="P95" s="19"/>
    </row>
    <row r="96" spans="1:16" ht="13.5" customHeight="1">
      <c r="A96" s="18">
        <v>74</v>
      </c>
      <c r="B96" s="16"/>
      <c r="C96" s="16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4"/>
      <c r="P96" s="19"/>
    </row>
    <row r="97" spans="1:16" ht="13.5" customHeight="1">
      <c r="A97" s="18">
        <v>75</v>
      </c>
      <c r="B97" s="16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4"/>
      <c r="P97" s="19"/>
    </row>
    <row r="98" spans="1:16" ht="13.5" customHeight="1">
      <c r="A98" s="18">
        <v>76</v>
      </c>
      <c r="B98" s="16"/>
      <c r="C98" s="16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4"/>
      <c r="P98" s="19"/>
    </row>
    <row r="99" spans="1:16" ht="13.5" customHeight="1">
      <c r="A99" s="18">
        <v>77</v>
      </c>
      <c r="B99" s="16"/>
      <c r="C99" s="16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4"/>
      <c r="P99" s="19"/>
    </row>
    <row r="100" spans="1:16" ht="13.5" customHeight="1">
      <c r="A100" s="18">
        <v>78</v>
      </c>
      <c r="B100" s="16"/>
      <c r="C100" s="16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4"/>
      <c r="P100" s="19"/>
    </row>
    <row r="101" spans="1:16" ht="13.5" customHeight="1">
      <c r="A101" s="18">
        <v>79</v>
      </c>
      <c r="B101" s="16"/>
      <c r="C101" s="16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4"/>
      <c r="P101" s="19"/>
    </row>
    <row r="102" spans="1:16" ht="13.5" customHeight="1">
      <c r="A102" s="18">
        <v>80</v>
      </c>
      <c r="B102" s="16"/>
      <c r="C102" s="16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4"/>
      <c r="P102" s="19"/>
    </row>
    <row r="103" spans="1:16" ht="13.5" customHeight="1">
      <c r="A103" s="18">
        <v>81</v>
      </c>
      <c r="B103" s="16"/>
      <c r="C103" s="16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4"/>
      <c r="P103" s="19"/>
    </row>
    <row r="104" spans="1:16" ht="13.5" customHeight="1">
      <c r="A104" s="18">
        <v>82</v>
      </c>
      <c r="B104" s="16"/>
      <c r="C104" s="16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4"/>
      <c r="P104" s="19"/>
    </row>
    <row r="105" spans="1:16" ht="13.5" customHeight="1">
      <c r="A105" s="18">
        <v>83</v>
      </c>
      <c r="B105" s="16"/>
      <c r="C105" s="16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4"/>
      <c r="P105" s="19"/>
    </row>
    <row r="106" spans="1:16" ht="13.5" customHeight="1">
      <c r="A106" s="18">
        <v>84</v>
      </c>
      <c r="B106" s="16"/>
      <c r="C106" s="16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4"/>
      <c r="P106" s="19"/>
    </row>
    <row r="107" spans="1:16" ht="13.5" customHeight="1">
      <c r="A107" s="18">
        <v>85</v>
      </c>
      <c r="B107" s="16"/>
      <c r="C107" s="16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4"/>
      <c r="P107" s="19"/>
    </row>
    <row r="108" spans="1:16" ht="13.5" customHeight="1">
      <c r="A108" s="18">
        <v>86</v>
      </c>
      <c r="B108" s="16"/>
      <c r="C108" s="16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4"/>
      <c r="P108" s="19"/>
    </row>
    <row r="109" spans="1:16" ht="13.5" customHeight="1">
      <c r="A109" s="18">
        <v>87</v>
      </c>
      <c r="B109" s="16"/>
      <c r="C109" s="16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4"/>
      <c r="P109" s="19"/>
    </row>
    <row r="110" spans="1:16" ht="13.5" customHeight="1">
      <c r="A110" s="18">
        <v>88</v>
      </c>
      <c r="B110" s="16"/>
      <c r="C110" s="16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4"/>
      <c r="P110" s="19"/>
    </row>
    <row r="111" spans="1:16" ht="13.5" customHeight="1">
      <c r="A111" s="18">
        <f>+'45人以上班级'!J15</f>
        <v>0</v>
      </c>
      <c r="B111" s="16"/>
      <c r="C111" s="16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4"/>
      <c r="P111" s="19"/>
    </row>
    <row r="112" spans="1:16" ht="13.5" customHeight="1">
      <c r="A112" s="18"/>
      <c r="B112" s="16"/>
      <c r="C112" s="16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4"/>
      <c r="P112" s="19"/>
    </row>
    <row r="113" spans="1:16" ht="13.5" customHeight="1">
      <c r="A113" s="18"/>
      <c r="B113" s="16"/>
      <c r="C113" s="16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4"/>
      <c r="P113" s="19"/>
    </row>
    <row r="114" spans="1:16" ht="13.5" customHeight="1">
      <c r="A114" s="18"/>
      <c r="B114" s="16"/>
      <c r="C114" s="16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4"/>
      <c r="P114" s="19"/>
    </row>
    <row r="115" spans="1:16" ht="13.5" customHeight="1">
      <c r="A115" s="18"/>
      <c r="B115" s="16"/>
      <c r="C115" s="16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4"/>
      <c r="P115" s="19"/>
    </row>
    <row r="116" spans="1:16" ht="13.5" customHeight="1">
      <c r="A116" s="18"/>
      <c r="B116" s="16"/>
      <c r="C116" s="16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4"/>
      <c r="P116" s="19"/>
    </row>
    <row r="117" spans="1:16" ht="13.5" customHeight="1">
      <c r="A117" s="18"/>
      <c r="B117" s="16"/>
      <c r="C117" s="16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4"/>
      <c r="P117" s="19"/>
    </row>
    <row r="118" spans="1:16" ht="13.5" customHeight="1">
      <c r="A118" s="18"/>
      <c r="B118" s="16"/>
      <c r="C118" s="16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4"/>
      <c r="P118" s="19"/>
    </row>
    <row r="119" spans="1:16" ht="13.5" customHeight="1">
      <c r="A119" s="18"/>
      <c r="B119" s="16"/>
      <c r="C119" s="16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24"/>
      <c r="P119" s="19"/>
    </row>
    <row r="120" spans="1:16" ht="13.5" customHeight="1">
      <c r="A120" s="18"/>
      <c r="B120" s="16"/>
      <c r="C120" s="16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4"/>
      <c r="P120" s="19"/>
    </row>
    <row r="121" spans="1:16" ht="13.5" customHeight="1">
      <c r="A121" s="18"/>
      <c r="B121" s="16"/>
      <c r="C121" s="16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24"/>
      <c r="P121" s="19"/>
    </row>
    <row r="122" spans="1:16" ht="13.5" customHeight="1">
      <c r="A122" s="18"/>
      <c r="B122" s="16"/>
      <c r="C122" s="16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24"/>
      <c r="P122" s="19"/>
    </row>
    <row r="123" spans="1:16" ht="13.5" customHeight="1">
      <c r="A123" s="18"/>
      <c r="B123" s="16"/>
      <c r="C123" s="16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5"/>
      <c r="P123" s="19"/>
    </row>
    <row r="124" spans="1:16" ht="13.5" customHeight="1">
      <c r="A124" s="18"/>
      <c r="B124" s="16"/>
      <c r="C124" s="16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ht="13.5" customHeight="1">
      <c r="A125" s="18"/>
      <c r="B125" s="16"/>
      <c r="C125" s="16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ht="13.5" customHeight="1">
      <c r="A126" s="18"/>
      <c r="B126" s="16"/>
      <c r="C126" s="16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6" customHeight="1">
      <c r="A127" s="20"/>
      <c r="B127" s="2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ht="29.25" customHeight="1">
      <c r="A128" s="40" t="s">
        <v>53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1:16" ht="19.5" customHeight="1">
      <c r="A129" s="41" t="s">
        <v>27</v>
      </c>
      <c r="B129" s="41"/>
      <c r="C129" s="41"/>
      <c r="D129" s="41"/>
      <c r="E129" s="41"/>
      <c r="F129" s="41"/>
      <c r="G129" s="41"/>
      <c r="H129" s="41" t="s">
        <v>28</v>
      </c>
      <c r="I129" s="41"/>
      <c r="J129" s="41"/>
      <c r="K129" s="42"/>
      <c r="L129" s="42"/>
      <c r="M129" s="42"/>
      <c r="N129" s="42"/>
      <c r="O129" s="42"/>
      <c r="P129" s="42"/>
    </row>
    <row r="130" spans="1:16" ht="19.5" customHeight="1">
      <c r="A130" s="41" t="s">
        <v>31</v>
      </c>
      <c r="B130" s="41"/>
      <c r="C130" s="41">
        <f>COUNTA(B32:B126)</f>
        <v>53</v>
      </c>
      <c r="D130" s="41"/>
      <c r="E130" s="41" t="s">
        <v>40</v>
      </c>
      <c r="F130" s="41"/>
      <c r="G130" s="41"/>
      <c r="H130" s="41">
        <f>SUM(C130-N130)</f>
        <v>1</v>
      </c>
      <c r="I130" s="41"/>
      <c r="J130" s="41"/>
      <c r="K130" s="41" t="s">
        <v>41</v>
      </c>
      <c r="L130" s="41"/>
      <c r="M130" s="41"/>
      <c r="N130" s="41">
        <f>COUNTA(N32:N126)</f>
        <v>52</v>
      </c>
      <c r="O130" s="41"/>
      <c r="P130" s="41"/>
    </row>
    <row r="131" spans="1:16" ht="19.5" customHeight="1">
      <c r="A131" s="41" t="s">
        <v>30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9.5" customHeight="1">
      <c r="A132" s="43" t="s">
        <v>18</v>
      </c>
      <c r="B132" s="44"/>
      <c r="C132" s="43" t="s">
        <v>22</v>
      </c>
      <c r="D132" s="44"/>
      <c r="E132" s="43" t="s">
        <v>23</v>
      </c>
      <c r="F132" s="45"/>
      <c r="G132" s="44"/>
      <c r="H132" s="43" t="s">
        <v>24</v>
      </c>
      <c r="I132" s="45"/>
      <c r="J132" s="44"/>
      <c r="K132" s="43" t="s">
        <v>25</v>
      </c>
      <c r="L132" s="45"/>
      <c r="M132" s="44"/>
      <c r="N132" s="43" t="s">
        <v>26</v>
      </c>
      <c r="O132" s="45"/>
      <c r="P132" s="44"/>
    </row>
    <row r="133" spans="1:16" ht="19.5" customHeight="1">
      <c r="A133" s="43" t="s">
        <v>19</v>
      </c>
      <c r="B133" s="44"/>
      <c r="C133" s="43">
        <f>SUMPRODUCT((N32:N126&gt;=90)*(N32:N126&lt;101))</f>
        <v>0</v>
      </c>
      <c r="D133" s="45"/>
      <c r="E133" s="43">
        <f>SUMPRODUCT((N32:N126&gt;=79.5)*(N32:N126&lt;89.5))</f>
        <v>1</v>
      </c>
      <c r="F133" s="45"/>
      <c r="G133" s="44"/>
      <c r="H133" s="43">
        <f>SUMPRODUCT((N32:N126&gt;=69.5)*(N32:N126&lt;79.5))</f>
        <v>8</v>
      </c>
      <c r="I133" s="45"/>
      <c r="J133" s="44"/>
      <c r="K133" s="43">
        <f>SUMPRODUCT((N32:N126&gt;=59.5)*(N32:N126&lt;69.5))</f>
        <v>13</v>
      </c>
      <c r="L133" s="45"/>
      <c r="M133" s="44"/>
      <c r="N133" s="43">
        <f>SUMPRODUCT((N32:N126&gt;0)*(N32:N126&lt;59.5))</f>
        <v>30</v>
      </c>
      <c r="O133" s="45"/>
      <c r="P133" s="44"/>
    </row>
    <row r="134" spans="1:16" ht="19.5" customHeight="1">
      <c r="A134" s="43" t="s">
        <v>20</v>
      </c>
      <c r="B134" s="44"/>
      <c r="C134" s="46">
        <f>SUM(C133/N130)</f>
        <v>0</v>
      </c>
      <c r="D134" s="48"/>
      <c r="E134" s="46">
        <f>SUM(E133/N130)</f>
        <v>0.019230769230769232</v>
      </c>
      <c r="F134" s="47"/>
      <c r="G134" s="48"/>
      <c r="H134" s="46">
        <f>SUM(H133/N130)</f>
        <v>0.15384615384615385</v>
      </c>
      <c r="I134" s="47"/>
      <c r="J134" s="48"/>
      <c r="K134" s="46">
        <f>SUM(K133/N130)</f>
        <v>0.25</v>
      </c>
      <c r="L134" s="47"/>
      <c r="M134" s="48"/>
      <c r="N134" s="46">
        <f>SUM(N133/N130)</f>
        <v>0.5769230769230769</v>
      </c>
      <c r="O134" s="47"/>
      <c r="P134" s="48"/>
    </row>
    <row r="135" spans="1:18" ht="19.5" customHeight="1">
      <c r="A135" s="43" t="s">
        <v>21</v>
      </c>
      <c r="B135" s="44"/>
      <c r="C135" s="43">
        <f>MAX(N32:N126)</f>
        <v>85</v>
      </c>
      <c r="D135" s="44"/>
      <c r="E135" s="43" t="s">
        <v>29</v>
      </c>
      <c r="F135" s="45"/>
      <c r="G135" s="44"/>
      <c r="H135" s="43">
        <f>MIN(N32:N126)</f>
        <v>6</v>
      </c>
      <c r="I135" s="45"/>
      <c r="J135" s="44"/>
      <c r="K135" s="43" t="s">
        <v>37</v>
      </c>
      <c r="L135" s="45"/>
      <c r="M135" s="44"/>
      <c r="N135" s="49">
        <f>AVERAGE(N32:N126)</f>
        <v>51.51923076923077</v>
      </c>
      <c r="O135" s="50"/>
      <c r="P135" s="51"/>
      <c r="R135" s="28"/>
    </row>
    <row r="136" spans="1:16" ht="19.5" customHeight="1">
      <c r="A136" s="41" t="s">
        <v>43</v>
      </c>
      <c r="B136" s="41"/>
      <c r="C136" s="41"/>
      <c r="D136" s="41"/>
      <c r="E136" s="49">
        <f>SUM(1-N135/100)</f>
        <v>0.4848076923076924</v>
      </c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1"/>
    </row>
    <row r="137" spans="1:16" ht="22.5" customHeight="1">
      <c r="A137" s="52" t="s">
        <v>39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4"/>
    </row>
    <row r="138" spans="1:16" ht="181.5" customHeight="1">
      <c r="A138" s="53" t="s">
        <v>169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5"/>
    </row>
    <row r="139" spans="1:16" ht="21" customHeight="1">
      <c r="A139" s="56" t="s">
        <v>38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8"/>
    </row>
    <row r="140" spans="1:16" ht="150" customHeight="1">
      <c r="A140" s="53" t="s">
        <v>170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5"/>
    </row>
    <row r="141" spans="1:16" ht="21.75" customHeight="1">
      <c r="A141" s="59" t="s">
        <v>36</v>
      </c>
      <c r="B141" s="59"/>
      <c r="C141" s="60"/>
      <c r="D141" s="60"/>
      <c r="E141" s="60" t="s">
        <v>34</v>
      </c>
      <c r="F141" s="60"/>
      <c r="G141" s="60"/>
      <c r="H141" s="60"/>
      <c r="I141" s="60"/>
      <c r="J141" s="60"/>
      <c r="K141" s="60" t="s">
        <v>35</v>
      </c>
      <c r="L141" s="60"/>
      <c r="M141" s="60"/>
      <c r="N141" s="61"/>
      <c r="O141" s="61"/>
      <c r="P141" s="61"/>
    </row>
    <row r="142" ht="7.5" customHeight="1"/>
    <row r="143" spans="1:16" ht="14.25">
      <c r="A143" s="63" t="s">
        <v>32</v>
      </c>
      <c r="B143" s="6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4.25">
      <c r="A144" s="63" t="s">
        <v>44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</row>
    <row r="145" spans="1:16" ht="14.25">
      <c r="A145" s="63" t="s">
        <v>46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</row>
    <row r="146" spans="1:16" ht="14.25">
      <c r="A146" s="63" t="s">
        <v>47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</row>
    <row r="147" spans="1:16" ht="13.5" customHeight="1">
      <c r="A147" s="62" t="s">
        <v>48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</row>
    <row r="148" spans="1:16" ht="13.5" customHeight="1">
      <c r="A148" s="62" t="s">
        <v>45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</row>
    <row r="149" spans="1:16" ht="14.25">
      <c r="A149" s="62" t="s">
        <v>49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</row>
  </sheetData>
  <mergeCells count="80">
    <mergeCell ref="A147:P147"/>
    <mergeCell ref="A148:P148"/>
    <mergeCell ref="A149:P149"/>
    <mergeCell ref="A143:B143"/>
    <mergeCell ref="A144:P144"/>
    <mergeCell ref="A145:P145"/>
    <mergeCell ref="A146:P146"/>
    <mergeCell ref="A139:P139"/>
    <mergeCell ref="A140:P140"/>
    <mergeCell ref="A141:B141"/>
    <mergeCell ref="C141:D141"/>
    <mergeCell ref="E141:G141"/>
    <mergeCell ref="H141:J141"/>
    <mergeCell ref="K141:M141"/>
    <mergeCell ref="N141:P141"/>
    <mergeCell ref="A136:D136"/>
    <mergeCell ref="E136:P136"/>
    <mergeCell ref="A137:P137"/>
    <mergeCell ref="A138:P138"/>
    <mergeCell ref="K135:M135"/>
    <mergeCell ref="N135:P135"/>
    <mergeCell ref="A134:B134"/>
    <mergeCell ref="C134:D134"/>
    <mergeCell ref="A135:B135"/>
    <mergeCell ref="C135:D135"/>
    <mergeCell ref="E135:G135"/>
    <mergeCell ref="H135:J135"/>
    <mergeCell ref="E134:G134"/>
    <mergeCell ref="H134:J134"/>
    <mergeCell ref="K132:M132"/>
    <mergeCell ref="N132:P132"/>
    <mergeCell ref="K133:M133"/>
    <mergeCell ref="N133:P133"/>
    <mergeCell ref="K134:M134"/>
    <mergeCell ref="N134:P134"/>
    <mergeCell ref="A133:B133"/>
    <mergeCell ref="C133:D133"/>
    <mergeCell ref="E133:G133"/>
    <mergeCell ref="H133:J133"/>
    <mergeCell ref="A132:B132"/>
    <mergeCell ref="C132:D132"/>
    <mergeCell ref="E132:G132"/>
    <mergeCell ref="H132:J132"/>
    <mergeCell ref="K130:M130"/>
    <mergeCell ref="N130:P130"/>
    <mergeCell ref="A131:B131"/>
    <mergeCell ref="C131:P131"/>
    <mergeCell ref="A130:B130"/>
    <mergeCell ref="C130:D130"/>
    <mergeCell ref="E130:G130"/>
    <mergeCell ref="H130:J130"/>
    <mergeCell ref="A129:B129"/>
    <mergeCell ref="C129:G129"/>
    <mergeCell ref="H129:J129"/>
    <mergeCell ref="K129:P129"/>
    <mergeCell ref="N30:N31"/>
    <mergeCell ref="O30:O31"/>
    <mergeCell ref="P30:P31"/>
    <mergeCell ref="A128:P128"/>
    <mergeCell ref="C25:F25"/>
    <mergeCell ref="G25:K25"/>
    <mergeCell ref="G26:K26"/>
    <mergeCell ref="M30:M31"/>
    <mergeCell ref="C23:F23"/>
    <mergeCell ref="G23:K23"/>
    <mergeCell ref="C24:F24"/>
    <mergeCell ref="G24:K24"/>
    <mergeCell ref="C21:F21"/>
    <mergeCell ref="G21:K21"/>
    <mergeCell ref="C22:F22"/>
    <mergeCell ref="G22:K22"/>
    <mergeCell ref="C19:F19"/>
    <mergeCell ref="G19:K19"/>
    <mergeCell ref="C20:F20"/>
    <mergeCell ref="G20:K20"/>
    <mergeCell ref="A2:P2"/>
    <mergeCell ref="A5:P5"/>
    <mergeCell ref="A8:P8"/>
    <mergeCell ref="C18:F18"/>
    <mergeCell ref="G18:K18"/>
  </mergeCells>
  <printOptions horizontalCentered="1"/>
  <pageMargins left="0.5511811023622047" right="0.5511811023622047" top="0.7874015748031497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9"/>
  <sheetViews>
    <sheetView workbookViewId="0" topLeftCell="A47">
      <selection activeCell="Q11" sqref="Q11"/>
    </sheetView>
  </sheetViews>
  <sheetFormatPr defaultColWidth="9.00390625" defaultRowHeight="14.25"/>
  <cols>
    <col min="1" max="1" width="3.375" style="0" customWidth="1"/>
    <col min="2" max="2" width="11.125" style="0" customWidth="1"/>
    <col min="3" max="3" width="9.125" style="0" customWidth="1"/>
    <col min="4" max="16" width="4.625" style="0" customWidth="1"/>
  </cols>
  <sheetData>
    <row r="1" ht="84.75" customHeight="1"/>
    <row r="2" spans="1:16" ht="35.25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5" spans="1:16" ht="60">
      <c r="A5" s="30" t="s">
        <v>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8" spans="1:16" ht="21">
      <c r="A8" s="31" t="s">
        <v>33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4:12" ht="21">
      <c r="D9" s="14"/>
      <c r="E9" s="15"/>
      <c r="G9" s="15"/>
      <c r="H9" s="15"/>
      <c r="I9" s="15"/>
      <c r="J9" s="15"/>
      <c r="K9" s="15"/>
      <c r="L9" s="15"/>
    </row>
    <row r="10" ht="19.5" customHeight="1">
      <c r="E10" s="15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7.25" customHeight="1"/>
    <row r="18" spans="3:11" ht="24" customHeight="1">
      <c r="C18" s="32" t="s">
        <v>11</v>
      </c>
      <c r="D18" s="32"/>
      <c r="E18" s="32"/>
      <c r="F18" s="32"/>
      <c r="G18" s="33"/>
      <c r="H18" s="33"/>
      <c r="I18" s="33"/>
      <c r="J18" s="33"/>
      <c r="K18" s="33"/>
    </row>
    <row r="19" spans="3:12" ht="24" customHeight="1">
      <c r="C19" s="32" t="s">
        <v>9</v>
      </c>
      <c r="D19" s="32"/>
      <c r="E19" s="32"/>
      <c r="F19" s="32"/>
      <c r="G19" s="34"/>
      <c r="H19" s="34"/>
      <c r="I19" s="34"/>
      <c r="J19" s="34"/>
      <c r="K19" s="34"/>
      <c r="L19" s="7"/>
    </row>
    <row r="20" spans="3:12" ht="24" customHeight="1">
      <c r="C20" s="32" t="s">
        <v>10</v>
      </c>
      <c r="D20" s="32"/>
      <c r="E20" s="32"/>
      <c r="F20" s="32"/>
      <c r="G20" s="35"/>
      <c r="H20" s="35"/>
      <c r="I20" s="35"/>
      <c r="J20" s="35"/>
      <c r="K20" s="35"/>
      <c r="L20" s="7"/>
    </row>
    <row r="21" spans="3:12" ht="24" customHeight="1">
      <c r="C21" s="32" t="s">
        <v>12</v>
      </c>
      <c r="D21" s="32"/>
      <c r="E21" s="32"/>
      <c r="F21" s="32"/>
      <c r="G21" s="34"/>
      <c r="H21" s="34"/>
      <c r="I21" s="34"/>
      <c r="J21" s="34"/>
      <c r="K21" s="34"/>
      <c r="L21" s="7"/>
    </row>
    <row r="22" spans="3:12" ht="24" customHeight="1">
      <c r="C22" s="32" t="s">
        <v>13</v>
      </c>
      <c r="D22" s="32"/>
      <c r="E22" s="32"/>
      <c r="F22" s="32"/>
      <c r="G22" s="34"/>
      <c r="H22" s="34"/>
      <c r="I22" s="34"/>
      <c r="J22" s="34"/>
      <c r="K22" s="34"/>
      <c r="L22" s="7"/>
    </row>
    <row r="23" spans="3:12" ht="24" customHeight="1">
      <c r="C23" s="32" t="s">
        <v>16</v>
      </c>
      <c r="D23" s="32"/>
      <c r="E23" s="32"/>
      <c r="F23" s="32"/>
      <c r="G23" s="34"/>
      <c r="H23" s="34"/>
      <c r="I23" s="34"/>
      <c r="J23" s="34"/>
      <c r="K23" s="34"/>
      <c r="L23" s="7"/>
    </row>
    <row r="24" spans="3:12" ht="24" customHeight="1">
      <c r="C24" s="32" t="s">
        <v>14</v>
      </c>
      <c r="D24" s="32"/>
      <c r="E24" s="32"/>
      <c r="F24" s="32"/>
      <c r="G24" s="34"/>
      <c r="H24" s="34"/>
      <c r="I24" s="34"/>
      <c r="J24" s="34"/>
      <c r="K24" s="34"/>
      <c r="L24" s="7"/>
    </row>
    <row r="25" spans="3:12" ht="24" customHeight="1">
      <c r="C25" s="32" t="s">
        <v>15</v>
      </c>
      <c r="D25" s="32"/>
      <c r="E25" s="32"/>
      <c r="F25" s="32"/>
      <c r="G25" s="34"/>
      <c r="H25" s="34"/>
      <c r="I25" s="34"/>
      <c r="J25" s="34"/>
      <c r="K25" s="34"/>
      <c r="L25" s="7"/>
    </row>
    <row r="26" spans="7:12" ht="24" customHeight="1">
      <c r="G26" s="37"/>
      <c r="H26" s="37"/>
      <c r="I26" s="37"/>
      <c r="J26" s="37"/>
      <c r="K26" s="37"/>
      <c r="L26" s="7"/>
    </row>
    <row r="30" spans="1:16" ht="48" customHeight="1">
      <c r="A30" s="9"/>
      <c r="B30" s="6"/>
      <c r="C30" s="1" t="s">
        <v>0</v>
      </c>
      <c r="D30" s="2" t="s">
        <v>1</v>
      </c>
      <c r="E30" s="3"/>
      <c r="F30" s="3"/>
      <c r="G30" s="3"/>
      <c r="H30" s="3"/>
      <c r="I30" s="3"/>
      <c r="J30" s="3"/>
      <c r="K30" s="3"/>
      <c r="L30" s="3"/>
      <c r="M30" s="38" t="s">
        <v>2</v>
      </c>
      <c r="N30" s="38" t="s">
        <v>7</v>
      </c>
      <c r="O30" s="38" t="s">
        <v>17</v>
      </c>
      <c r="P30" s="38" t="s">
        <v>3</v>
      </c>
    </row>
    <row r="31" spans="1:16" ht="32.25" customHeight="1">
      <c r="A31" s="10" t="s">
        <v>4</v>
      </c>
      <c r="B31" s="8" t="s">
        <v>5</v>
      </c>
      <c r="C31" s="4" t="s">
        <v>6</v>
      </c>
      <c r="D31" s="5"/>
      <c r="E31" s="5"/>
      <c r="F31" s="5"/>
      <c r="G31" s="5"/>
      <c r="H31" s="5"/>
      <c r="I31" s="5"/>
      <c r="J31" s="5"/>
      <c r="K31" s="5"/>
      <c r="L31" s="5"/>
      <c r="M31" s="39"/>
      <c r="N31" s="39"/>
      <c r="O31" s="39"/>
      <c r="P31" s="39"/>
    </row>
    <row r="32" spans="1:16" ht="13.5" customHeight="1">
      <c r="A32" s="18">
        <v>1</v>
      </c>
      <c r="B32" s="23" t="s">
        <v>51</v>
      </c>
      <c r="C32" s="17" t="s">
        <v>50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v>66</v>
      </c>
      <c r="O32" s="12"/>
      <c r="P32" s="12"/>
    </row>
    <row r="33" spans="1:16" ht="13.5" customHeight="1">
      <c r="A33" s="18">
        <v>2</v>
      </c>
      <c r="B33" s="17" t="s">
        <v>42</v>
      </c>
      <c r="C33" s="17" t="s">
        <v>50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v>67</v>
      </c>
      <c r="O33" s="12"/>
      <c r="P33" s="12"/>
    </row>
    <row r="34" spans="1:16" ht="13.5" customHeight="1">
      <c r="A34" s="18">
        <v>3</v>
      </c>
      <c r="B34" s="1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3.5" customHeight="1">
      <c r="A35" s="18">
        <v>4</v>
      </c>
      <c r="B35" s="1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3.5" customHeight="1">
      <c r="A36" s="18">
        <v>5</v>
      </c>
      <c r="B36" s="1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3.5" customHeight="1">
      <c r="A37" s="18">
        <v>6</v>
      </c>
      <c r="B37" s="1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3.5" customHeight="1">
      <c r="A38" s="18">
        <v>7</v>
      </c>
      <c r="B38" s="17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3.5" customHeight="1">
      <c r="A39" s="18">
        <v>8</v>
      </c>
      <c r="B39" s="17"/>
      <c r="C39" s="1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3.5" customHeight="1">
      <c r="A40" s="18">
        <v>9</v>
      </c>
      <c r="B40" s="17"/>
      <c r="C40" s="1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3.5" customHeight="1">
      <c r="A41" s="18">
        <v>10</v>
      </c>
      <c r="B41" s="17"/>
      <c r="C41" s="1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3.5" customHeight="1">
      <c r="A42" s="18">
        <v>11</v>
      </c>
      <c r="B42" s="17"/>
      <c r="C42" s="1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3.5" customHeight="1">
      <c r="A43" s="18">
        <v>12</v>
      </c>
      <c r="B43" s="17"/>
      <c r="C43" s="1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3.5" customHeight="1">
      <c r="A44" s="18">
        <v>13</v>
      </c>
      <c r="B44" s="17"/>
      <c r="C44" s="1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3.5" customHeight="1">
      <c r="A45" s="18">
        <v>14</v>
      </c>
      <c r="B45" s="17"/>
      <c r="C45" s="1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3.5" customHeight="1">
      <c r="A46" s="18">
        <v>15</v>
      </c>
      <c r="B46" s="17"/>
      <c r="C46" s="1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3.5" customHeight="1">
      <c r="A47" s="18">
        <v>16</v>
      </c>
      <c r="B47" s="17"/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3.5" customHeight="1">
      <c r="A48" s="18">
        <v>17</v>
      </c>
      <c r="B48" s="17"/>
      <c r="C48" s="1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3.5" customHeight="1">
      <c r="A49" s="18">
        <v>18</v>
      </c>
      <c r="B49" s="17"/>
      <c r="C49" s="1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3.5" customHeight="1">
      <c r="A50" s="18">
        <v>19</v>
      </c>
      <c r="B50" s="17"/>
      <c r="C50" s="1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3.5" customHeight="1">
      <c r="A51" s="18">
        <v>20</v>
      </c>
      <c r="B51" s="17"/>
      <c r="C51" s="1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3.5" customHeight="1">
      <c r="A52" s="18">
        <v>21</v>
      </c>
      <c r="B52" s="17"/>
      <c r="C52" s="1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3.5" customHeight="1">
      <c r="A53" s="18">
        <v>22</v>
      </c>
      <c r="B53" s="17"/>
      <c r="C53" s="1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3.5" customHeight="1">
      <c r="A54" s="18">
        <v>23</v>
      </c>
      <c r="B54" s="17"/>
      <c r="C54" s="1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3.5" customHeight="1">
      <c r="A55" s="18">
        <v>24</v>
      </c>
      <c r="B55" s="17"/>
      <c r="C55" s="1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3.5" customHeight="1">
      <c r="A56" s="18">
        <v>25</v>
      </c>
      <c r="B56" s="17"/>
      <c r="C56" s="1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3.5" customHeight="1">
      <c r="A57" s="18">
        <v>26</v>
      </c>
      <c r="B57" s="17"/>
      <c r="C57" s="1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3.5" customHeight="1">
      <c r="A58" s="18">
        <v>27</v>
      </c>
      <c r="B58" s="17"/>
      <c r="C58" s="1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3.5" customHeight="1">
      <c r="A59" s="18">
        <v>28</v>
      </c>
      <c r="B59" s="17"/>
      <c r="C59" s="1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3.5" customHeight="1">
      <c r="A60" s="18">
        <v>29</v>
      </c>
      <c r="B60" s="17"/>
      <c r="C60" s="1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3.5" customHeight="1">
      <c r="A61" s="18">
        <v>30</v>
      </c>
      <c r="B61" s="17"/>
      <c r="C61" s="1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3.5" customHeight="1">
      <c r="A62" s="18">
        <v>31</v>
      </c>
      <c r="B62" s="17"/>
      <c r="C62" s="1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3.5" customHeight="1">
      <c r="A63" s="18">
        <v>32</v>
      </c>
      <c r="B63" s="17"/>
      <c r="C63" s="1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3.5" customHeight="1">
      <c r="A64" s="18">
        <v>33</v>
      </c>
      <c r="B64" s="17"/>
      <c r="C64" s="1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3.5" customHeight="1">
      <c r="A65" s="18">
        <v>34</v>
      </c>
      <c r="B65" s="17"/>
      <c r="C65" s="1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3.5" customHeight="1">
      <c r="A66" s="18">
        <v>35</v>
      </c>
      <c r="B66" s="17"/>
      <c r="C66" s="1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3.5" customHeight="1">
      <c r="A67" s="18">
        <v>36</v>
      </c>
      <c r="B67" s="17"/>
      <c r="C67" s="1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3.5" customHeight="1">
      <c r="A68" s="18">
        <v>37</v>
      </c>
      <c r="B68" s="17"/>
      <c r="C68" s="1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3.5" customHeight="1">
      <c r="A69" s="18">
        <v>38</v>
      </c>
      <c r="B69" s="17"/>
      <c r="C69" s="1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3.5" customHeight="1">
      <c r="A70" s="18">
        <v>39</v>
      </c>
      <c r="B70" s="17"/>
      <c r="C70" s="1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3.5" customHeight="1">
      <c r="A71" s="18">
        <v>40</v>
      </c>
      <c r="B71" s="17"/>
      <c r="C71" s="1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3.5" customHeight="1">
      <c r="A72" s="18">
        <v>41</v>
      </c>
      <c r="B72" s="17"/>
      <c r="C72" s="17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3.5" customHeight="1">
      <c r="A73" s="18">
        <v>42</v>
      </c>
      <c r="B73" s="17"/>
      <c r="C73" s="17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3.5" customHeight="1">
      <c r="A74" s="18">
        <v>43</v>
      </c>
      <c r="B74" s="17"/>
      <c r="C74" s="17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3.5" customHeight="1">
      <c r="A75" s="18">
        <v>44</v>
      </c>
      <c r="B75" s="17"/>
      <c r="C75" s="17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3.5" customHeight="1">
      <c r="A76" s="18">
        <v>45</v>
      </c>
      <c r="B76" s="17"/>
      <c r="C76" s="17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6" customHeight="1">
      <c r="A77" s="20"/>
      <c r="B77" s="21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29.25" customHeight="1">
      <c r="A78" s="40" t="s">
        <v>53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ht="19.5" customHeight="1">
      <c r="A79" s="41" t="s">
        <v>27</v>
      </c>
      <c r="B79" s="41"/>
      <c r="C79" s="41"/>
      <c r="D79" s="41"/>
      <c r="E79" s="41"/>
      <c r="F79" s="41"/>
      <c r="G79" s="41"/>
      <c r="H79" s="41" t="s">
        <v>28</v>
      </c>
      <c r="I79" s="41"/>
      <c r="J79" s="41"/>
      <c r="K79" s="42"/>
      <c r="L79" s="42"/>
      <c r="M79" s="42"/>
      <c r="N79" s="42"/>
      <c r="O79" s="42"/>
      <c r="P79" s="42"/>
    </row>
    <row r="80" spans="1:16" ht="19.5" customHeight="1">
      <c r="A80" s="41" t="s">
        <v>31</v>
      </c>
      <c r="B80" s="41"/>
      <c r="C80" s="41">
        <f>COUNTA(B32:B76)</f>
        <v>2</v>
      </c>
      <c r="D80" s="41"/>
      <c r="E80" s="41" t="s">
        <v>40</v>
      </c>
      <c r="F80" s="41"/>
      <c r="G80" s="41"/>
      <c r="H80" s="41">
        <f>SUM(C80-N80)</f>
        <v>0</v>
      </c>
      <c r="I80" s="41"/>
      <c r="J80" s="41"/>
      <c r="K80" s="41" t="s">
        <v>41</v>
      </c>
      <c r="L80" s="41"/>
      <c r="M80" s="41"/>
      <c r="N80" s="41">
        <f>COUNTA(N32:N76)</f>
        <v>2</v>
      </c>
      <c r="O80" s="41"/>
      <c r="P80" s="41"/>
    </row>
    <row r="81" spans="1:16" ht="19.5" customHeight="1">
      <c r="A81" s="41" t="s">
        <v>30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ht="19.5" customHeight="1">
      <c r="A82" s="43" t="s">
        <v>18</v>
      </c>
      <c r="B82" s="44"/>
      <c r="C82" s="43" t="s">
        <v>22</v>
      </c>
      <c r="D82" s="44"/>
      <c r="E82" s="43" t="s">
        <v>23</v>
      </c>
      <c r="F82" s="45"/>
      <c r="G82" s="44"/>
      <c r="H82" s="43" t="s">
        <v>24</v>
      </c>
      <c r="I82" s="45"/>
      <c r="J82" s="44"/>
      <c r="K82" s="43" t="s">
        <v>25</v>
      </c>
      <c r="L82" s="45"/>
      <c r="M82" s="44"/>
      <c r="N82" s="43" t="s">
        <v>26</v>
      </c>
      <c r="O82" s="45"/>
      <c r="P82" s="44"/>
    </row>
    <row r="83" spans="1:16" ht="19.5" customHeight="1">
      <c r="A83" s="43" t="s">
        <v>19</v>
      </c>
      <c r="B83" s="44"/>
      <c r="C83" s="43">
        <f>SUMPRODUCT((N32:N76&gt;=90)*(N32:N76&lt;101))</f>
        <v>0</v>
      </c>
      <c r="D83" s="45"/>
      <c r="E83" s="43">
        <f>SUMPRODUCT((N32:N76&gt;=79.5)*(N32:N76&lt;89.5))</f>
        <v>0</v>
      </c>
      <c r="F83" s="45"/>
      <c r="G83" s="44"/>
      <c r="H83" s="43">
        <f>SUMPRODUCT((N32:N76&gt;=69.5)*(N32:N76&lt;79.5))</f>
        <v>0</v>
      </c>
      <c r="I83" s="45"/>
      <c r="J83" s="44"/>
      <c r="K83" s="43">
        <f>SUMPRODUCT((N32:N76&gt;=59.5)*(N32:N76&lt;69.5))</f>
        <v>2</v>
      </c>
      <c r="L83" s="45"/>
      <c r="M83" s="44"/>
      <c r="N83" s="43">
        <f>SUMPRODUCT((N32:N76&gt;0)*(N32:N76&lt;59.5))</f>
        <v>0</v>
      </c>
      <c r="O83" s="45"/>
      <c r="P83" s="44"/>
    </row>
    <row r="84" spans="1:16" ht="19.5" customHeight="1">
      <c r="A84" s="43" t="s">
        <v>20</v>
      </c>
      <c r="B84" s="44"/>
      <c r="C84" s="46">
        <f>SUM(C83/N80)</f>
        <v>0</v>
      </c>
      <c r="D84" s="48"/>
      <c r="E84" s="46">
        <f>SUM(E83/N80)</f>
        <v>0</v>
      </c>
      <c r="F84" s="47"/>
      <c r="G84" s="48"/>
      <c r="H84" s="46">
        <f>SUM(H83/N80)</f>
        <v>0</v>
      </c>
      <c r="I84" s="47"/>
      <c r="J84" s="48"/>
      <c r="K84" s="46">
        <f>SUM(K83/N80)</f>
        <v>1</v>
      </c>
      <c r="L84" s="47"/>
      <c r="M84" s="48"/>
      <c r="N84" s="46">
        <f>SUM(N83/N80)</f>
        <v>0</v>
      </c>
      <c r="O84" s="47"/>
      <c r="P84" s="48"/>
    </row>
    <row r="85" spans="1:16" ht="19.5" customHeight="1">
      <c r="A85" s="43" t="s">
        <v>21</v>
      </c>
      <c r="B85" s="44"/>
      <c r="C85" s="43">
        <f>MAX(N32:N76)</f>
        <v>67</v>
      </c>
      <c r="D85" s="44"/>
      <c r="E85" s="43" t="s">
        <v>29</v>
      </c>
      <c r="F85" s="45"/>
      <c r="G85" s="44"/>
      <c r="H85" s="43">
        <f>MIN(N32:N76)</f>
        <v>66</v>
      </c>
      <c r="I85" s="45"/>
      <c r="J85" s="44"/>
      <c r="K85" s="43" t="s">
        <v>37</v>
      </c>
      <c r="L85" s="45"/>
      <c r="M85" s="44"/>
      <c r="N85" s="49">
        <f>AVERAGE(N32:N76)</f>
        <v>66.5</v>
      </c>
      <c r="O85" s="50"/>
      <c r="P85" s="51"/>
    </row>
    <row r="86" spans="1:16" ht="19.5" customHeight="1">
      <c r="A86" s="41" t="s">
        <v>43</v>
      </c>
      <c r="B86" s="41"/>
      <c r="C86" s="41"/>
      <c r="D86" s="41"/>
      <c r="E86" s="49">
        <f>SUM(1-N85/100)</f>
        <v>0.33499999999999996</v>
      </c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1"/>
    </row>
    <row r="87" spans="1:16" ht="22.5" customHeight="1">
      <c r="A87" s="52" t="s">
        <v>39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4"/>
    </row>
    <row r="88" spans="1:16" ht="181.5" customHeight="1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6"/>
    </row>
    <row r="89" spans="1:16" ht="21" customHeight="1">
      <c r="A89" s="52" t="s">
        <v>38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4"/>
    </row>
    <row r="90" spans="1:16" ht="150" customHeight="1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9"/>
    </row>
    <row r="91" spans="1:16" ht="21.75" customHeight="1">
      <c r="A91" s="59" t="s">
        <v>36</v>
      </c>
      <c r="B91" s="59"/>
      <c r="C91" s="60"/>
      <c r="D91" s="60"/>
      <c r="E91" s="60" t="s">
        <v>34</v>
      </c>
      <c r="F91" s="60"/>
      <c r="G91" s="60"/>
      <c r="H91" s="60"/>
      <c r="I91" s="60"/>
      <c r="J91" s="60"/>
      <c r="K91" s="60" t="s">
        <v>35</v>
      </c>
      <c r="L91" s="60"/>
      <c r="M91" s="60"/>
      <c r="N91" s="61"/>
      <c r="O91" s="61"/>
      <c r="P91" s="61"/>
    </row>
    <row r="92" ht="7.5" customHeight="1"/>
    <row r="93" spans="1:16" ht="14.25">
      <c r="A93" s="63" t="s">
        <v>32</v>
      </c>
      <c r="B93" s="6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4.25">
      <c r="A94" s="63" t="s">
        <v>44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</row>
    <row r="95" spans="1:16" ht="14.25">
      <c r="A95" s="63" t="s">
        <v>46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</row>
    <row r="96" spans="1:16" ht="14.25">
      <c r="A96" s="63" t="s">
        <v>47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</row>
    <row r="97" spans="1:16" ht="13.5" customHeight="1">
      <c r="A97" s="62" t="s">
        <v>48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</row>
    <row r="98" spans="1:16" ht="13.5" customHeight="1">
      <c r="A98" s="62" t="s">
        <v>45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</row>
    <row r="99" spans="1:16" ht="14.25">
      <c r="A99" s="62" t="s">
        <v>49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</row>
  </sheetData>
  <mergeCells count="80">
    <mergeCell ref="G23:K23"/>
    <mergeCell ref="G22:K22"/>
    <mergeCell ref="G18:K18"/>
    <mergeCell ref="G19:K19"/>
    <mergeCell ref="G20:K20"/>
    <mergeCell ref="G21:K21"/>
    <mergeCell ref="A84:B84"/>
    <mergeCell ref="A85:B85"/>
    <mergeCell ref="C84:D84"/>
    <mergeCell ref="C85:D85"/>
    <mergeCell ref="O30:O31"/>
    <mergeCell ref="P30:P31"/>
    <mergeCell ref="A82:B82"/>
    <mergeCell ref="A83:B83"/>
    <mergeCell ref="C82:D82"/>
    <mergeCell ref="C83:D83"/>
    <mergeCell ref="A81:B81"/>
    <mergeCell ref="C81:P81"/>
    <mergeCell ref="C80:D80"/>
    <mergeCell ref="E80:G80"/>
    <mergeCell ref="C24:F24"/>
    <mergeCell ref="C25:F25"/>
    <mergeCell ref="M30:M31"/>
    <mergeCell ref="N30:N31"/>
    <mergeCell ref="G25:K25"/>
    <mergeCell ref="G26:K26"/>
    <mergeCell ref="G24:K24"/>
    <mergeCell ref="C20:F20"/>
    <mergeCell ref="C21:F21"/>
    <mergeCell ref="C22:F22"/>
    <mergeCell ref="C23:F23"/>
    <mergeCell ref="C18:F18"/>
    <mergeCell ref="C19:F19"/>
    <mergeCell ref="A5:P5"/>
    <mergeCell ref="A2:P2"/>
    <mergeCell ref="A8:P8"/>
    <mergeCell ref="E82:G82"/>
    <mergeCell ref="H82:J82"/>
    <mergeCell ref="K82:M82"/>
    <mergeCell ref="N82:P82"/>
    <mergeCell ref="E83:G83"/>
    <mergeCell ref="E84:G84"/>
    <mergeCell ref="E85:G85"/>
    <mergeCell ref="H83:J83"/>
    <mergeCell ref="H84:J84"/>
    <mergeCell ref="H85:J85"/>
    <mergeCell ref="K83:M83"/>
    <mergeCell ref="K85:M85"/>
    <mergeCell ref="K84:M84"/>
    <mergeCell ref="N83:P83"/>
    <mergeCell ref="N84:P84"/>
    <mergeCell ref="N85:P85"/>
    <mergeCell ref="A78:P78"/>
    <mergeCell ref="E86:P86"/>
    <mergeCell ref="K79:P79"/>
    <mergeCell ref="A80:B80"/>
    <mergeCell ref="H80:J80"/>
    <mergeCell ref="A79:B79"/>
    <mergeCell ref="C79:G79"/>
    <mergeCell ref="H79:J79"/>
    <mergeCell ref="K80:M80"/>
    <mergeCell ref="N80:P80"/>
    <mergeCell ref="A99:P99"/>
    <mergeCell ref="A91:B91"/>
    <mergeCell ref="C91:D91"/>
    <mergeCell ref="E91:G91"/>
    <mergeCell ref="H91:J91"/>
    <mergeCell ref="K91:M91"/>
    <mergeCell ref="N91:P91"/>
    <mergeCell ref="A94:P94"/>
    <mergeCell ref="A95:P95"/>
    <mergeCell ref="A96:P96"/>
    <mergeCell ref="A86:D86"/>
    <mergeCell ref="A98:P98"/>
    <mergeCell ref="A87:P87"/>
    <mergeCell ref="A88:P88"/>
    <mergeCell ref="A89:P89"/>
    <mergeCell ref="A90:P90"/>
    <mergeCell ref="A93:B93"/>
    <mergeCell ref="A97:P97"/>
  </mergeCells>
  <printOptions horizontalCentered="1"/>
  <pageMargins left="0.5511811023622047" right="0.5511811023622047" top="0.7874015748031497" bottom="0.5905511811023623" header="0.31496062992125984" footer="0.31496062992125984"/>
  <pageSetup firstPageNumber="0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徐州师范大学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史努比</dc:creator>
  <cp:keywords/>
  <dc:description/>
  <cp:lastModifiedBy>微软用户</cp:lastModifiedBy>
  <cp:lastPrinted>2014-09-12T09:16:13Z</cp:lastPrinted>
  <dcterms:created xsi:type="dcterms:W3CDTF">2011-01-07T03:10:28Z</dcterms:created>
  <dcterms:modified xsi:type="dcterms:W3CDTF">2014-09-17T07:17:04Z</dcterms:modified>
  <cp:category/>
  <cp:version/>
  <cp:contentType/>
  <cp:contentStatus/>
</cp:coreProperties>
</file>